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arkdhs.sharepoint.com/sites/dhs-conrev/DCO/710-25-048 EBT/Addenda/Addendum 3/"/>
    </mc:Choice>
  </mc:AlternateContent>
  <xr:revisionPtr revIDLastSave="389" documentId="13_ncr:1_{8F8ADB1F-A375-47DD-9908-5784CECDA3A8}" xr6:coauthVersionLast="47" xr6:coauthVersionMax="47" xr10:uidLastSave="{2395EC6F-01D3-4EAB-B1CA-CD8A3607BB40}"/>
  <bookViews>
    <workbookView xWindow="-25320" yWindow="210" windowWidth="25440" windowHeight="15390" xr2:uid="{00000000-000D-0000-FFFF-FFFF00000000}"/>
  </bookViews>
  <sheets>
    <sheet name="1. Title" sheetId="7" r:id="rId1"/>
    <sheet name="2. Introduction" sheetId="8" r:id="rId2"/>
    <sheet name="3. Cost Proposal Summary" sheetId="9" r:id="rId3"/>
    <sheet name="4. DDI" sheetId="10" r:id="rId4"/>
    <sheet name="5. M&amp;O" sheetId="14" r:id="rId5"/>
    <sheet name="6. Services Rate Card" sheetId="3" r:id="rId6"/>
    <sheet name="7. Card Features Rate Card" sheetId="11" r:id="rId7"/>
  </sheets>
  <definedNames>
    <definedName name="_xlnm.Print_Area" localSheetId="1">'2. Introduction'!$A$1:$I$16</definedName>
    <definedName name="_xlnm.Print_Area" localSheetId="2">'3. Cost Proposal Summary'!$A$1:$F$19</definedName>
    <definedName name="_xlnm.Print_Area" localSheetId="3">'4. DDI'!$A$1:$I$36</definedName>
    <definedName name="_xlnm.Print_Area" localSheetId="4">'5. M&amp;O'!$A$1:$S$26</definedName>
    <definedName name="_xlnm.Print_Area" localSheetId="5">'6. Services Rate Card'!$A$1:$F$27</definedName>
    <definedName name="_xlnm.Print_Area" localSheetId="6">'7. Card Features Rate Card'!$A$1:$F$59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4" l="1"/>
  <c r="G20" i="14"/>
  <c r="G19" i="14"/>
  <c r="G18" i="14"/>
  <c r="G17" i="14"/>
  <c r="G16" i="14"/>
  <c r="G15" i="14"/>
  <c r="G14" i="14"/>
  <c r="G13" i="14"/>
  <c r="G12" i="14"/>
  <c r="F30" i="10"/>
  <c r="F29" i="10"/>
  <c r="F28" i="10"/>
  <c r="F27" i="10"/>
  <c r="F26" i="10"/>
  <c r="G21" i="14" l="1"/>
  <c r="S19" i="14"/>
  <c r="S18" i="14"/>
  <c r="S17" i="14"/>
  <c r="S16" i="14"/>
  <c r="S15" i="14"/>
  <c r="Q19" i="14"/>
  <c r="Q18" i="14"/>
  <c r="Q17" i="14"/>
  <c r="Q16" i="14"/>
  <c r="Q15" i="14"/>
  <c r="O19" i="14"/>
  <c r="O18" i="14"/>
  <c r="O17" i="14"/>
  <c r="O16" i="14"/>
  <c r="O15" i="14"/>
  <c r="M19" i="14"/>
  <c r="M18" i="14"/>
  <c r="M17" i="14"/>
  <c r="M16" i="14"/>
  <c r="M15" i="14"/>
  <c r="I18" i="14"/>
  <c r="K18" i="14"/>
  <c r="K19" i="14"/>
  <c r="K17" i="14"/>
  <c r="K16" i="14"/>
  <c r="K15" i="14"/>
  <c r="I19" i="14"/>
  <c r="I17" i="14"/>
  <c r="I16" i="14"/>
  <c r="I15" i="14"/>
  <c r="F31" i="10"/>
  <c r="F23" i="10"/>
  <c r="F32" i="10" s="1"/>
  <c r="H9" i="10" l="1"/>
  <c r="H18" i="10" s="1"/>
  <c r="D35" i="10" l="1"/>
  <c r="E10" i="9" s="1"/>
  <c r="S20" i="14"/>
  <c r="S14" i="14"/>
  <c r="S13" i="14"/>
  <c r="S12" i="14"/>
  <c r="S11" i="14"/>
  <c r="Q20" i="14"/>
  <c r="O20" i="14"/>
  <c r="M20" i="14"/>
  <c r="K20" i="14"/>
  <c r="I20" i="14"/>
  <c r="Q14" i="14"/>
  <c r="O14" i="14"/>
  <c r="M14" i="14"/>
  <c r="K14" i="14"/>
  <c r="I14" i="14"/>
  <c r="Q13" i="14"/>
  <c r="O13" i="14"/>
  <c r="M13" i="14"/>
  <c r="K13" i="14"/>
  <c r="I13" i="14"/>
  <c r="Q12" i="14"/>
  <c r="O12" i="14"/>
  <c r="M12" i="14"/>
  <c r="K12" i="14"/>
  <c r="I12" i="14"/>
  <c r="Q11" i="14"/>
  <c r="O11" i="14"/>
  <c r="M11" i="14"/>
  <c r="K11" i="14"/>
  <c r="I11" i="14"/>
  <c r="S21" i="14" l="1"/>
  <c r="I21" i="14"/>
  <c r="Q21" i="14"/>
  <c r="M21" i="14"/>
  <c r="K21" i="14"/>
  <c r="O21" i="14"/>
  <c r="F25" i="14" l="1"/>
  <c r="E14" i="9" l="1"/>
  <c r="E18" i="9" s="1"/>
</calcChain>
</file>

<file path=xl/sharedStrings.xml><?xml version="1.0" encoding="utf-8"?>
<sst xmlns="http://schemas.openxmlformats.org/spreadsheetml/2006/main" count="237" uniqueCount="164">
  <si>
    <t>Attachment M</t>
  </si>
  <si>
    <t>RFP # 710-25-048</t>
  </si>
  <si>
    <t>Cost Proposal Template</t>
  </si>
  <si>
    <t>State of Arkansas Department of Human Services</t>
  </si>
  <si>
    <t>Attachment M - Cost Proposal Template</t>
  </si>
  <si>
    <t>710-25-048</t>
  </si>
  <si>
    <t>Introduction</t>
  </si>
  <si>
    <t>Table of Contents</t>
  </si>
  <si>
    <t>Tab #</t>
  </si>
  <si>
    <t>Tab Title</t>
  </si>
  <si>
    <t>Description</t>
  </si>
  <si>
    <t>Respondent Responsibility</t>
  </si>
  <si>
    <t>Title</t>
  </si>
  <si>
    <t>Title and Cover Page</t>
  </si>
  <si>
    <t>Informational Only</t>
  </si>
  <si>
    <t>Introduction and Table of Contents</t>
  </si>
  <si>
    <t>Cost Proposal Summary</t>
  </si>
  <si>
    <t>Summary of the Respondent's total proposed costs</t>
  </si>
  <si>
    <t>Worksheet must be fully completed. Any Proposals that do not provide complete cost information in this worksheet may be excluded from the competitive field.</t>
  </si>
  <si>
    <t>Service Rate Card</t>
  </si>
  <si>
    <t>Rate Card for Respondent to offer pricing for potential future service options not currently included in the Respondent's Proposal</t>
  </si>
  <si>
    <t>Card Features Rate Card</t>
  </si>
  <si>
    <t>Rate Card for Respondent to offer pricing for potential future card feature options not currently included in the Respondent's Proposal</t>
  </si>
  <si>
    <t xml:space="preserve">Respondent Name: </t>
  </si>
  <si>
    <t>Instructions</t>
  </si>
  <si>
    <t>Design, Development, and Implementation for SNAP, SUMMER EBT, DSNAP, SNAP Online Purchasing Pilot, Cash, AND Combined Cases</t>
  </si>
  <si>
    <t>TOTAL DDI COST</t>
  </si>
  <si>
    <t>Maintenance &amp; Operations  for SNAP, SUMMER EBT, DSNAP, SNAP Online Purchasing Pilot, Cash, AND Combined Cases</t>
  </si>
  <si>
    <t>Grand Total Cost</t>
  </si>
  <si>
    <t>TOTAL DDI and M&amp;O COST</t>
  </si>
  <si>
    <t>Item</t>
  </si>
  <si>
    <t>EBT System Design &amp; Development</t>
  </si>
  <si>
    <t>1a</t>
  </si>
  <si>
    <t>Design and Development of Regular SNAP Functionality</t>
  </si>
  <si>
    <t>1b</t>
  </si>
  <si>
    <t>Design and Development of Summer EBT Functionality</t>
  </si>
  <si>
    <t>1c</t>
  </si>
  <si>
    <t>Design and Development of DSNAP Functionality</t>
  </si>
  <si>
    <t>1d</t>
  </si>
  <si>
    <t>Design and Development of Functionality needed to continue participating in the USDA Online Purchasing Pilot</t>
  </si>
  <si>
    <t>1e</t>
  </si>
  <si>
    <t>1f</t>
  </si>
  <si>
    <t>Design and Development of Cash Functionality (including combined cases)</t>
  </si>
  <si>
    <t>EBT only terminal conversion costs</t>
  </si>
  <si>
    <t>EBT database conversion costs</t>
  </si>
  <si>
    <t>Year 2</t>
  </si>
  <si>
    <t>Year 3</t>
  </si>
  <si>
    <t>Year 4</t>
  </si>
  <si>
    <t>Year 5</t>
  </si>
  <si>
    <t>Year 6</t>
  </si>
  <si>
    <t>Year 7</t>
  </si>
  <si>
    <t>Annual Total</t>
  </si>
  <si>
    <t>1,756,944  Cases/Year</t>
  </si>
  <si>
    <t>315,000 Cases/Year</t>
  </si>
  <si>
    <t>10,000 Cases/Year</t>
  </si>
  <si>
    <t>2,364 Cases/Year</t>
  </si>
  <si>
    <t xml:space="preserve">Enhancement Pool </t>
  </si>
  <si>
    <t>2,000 Hours/Year</t>
  </si>
  <si>
    <t>Services Rate Card</t>
  </si>
  <si>
    <t>Pricing Format</t>
  </si>
  <si>
    <t>One-Time Cost</t>
  </si>
  <si>
    <t>Recurring Cost</t>
  </si>
  <si>
    <t>Data Warehouse Functionality and additional Ad-Hoc reporting functionality</t>
  </si>
  <si>
    <t>Include one-time charge per State and recurring monthly price</t>
  </si>
  <si>
    <t>Disaster Vault Card</t>
  </si>
  <si>
    <t>Price per 10,000 cards (excluding postage)</t>
  </si>
  <si>
    <t>Drop-Ship Delivery for States Utilizing Contractor Issued Disaster Vault Cards</t>
  </si>
  <si>
    <t>EBT Retailer Policies</t>
  </si>
  <si>
    <t>Cost per wireless POS terminals to farmers’ markets, direct farmers, etc.</t>
  </si>
  <si>
    <t>Card Reading Wedge</t>
  </si>
  <si>
    <t>Cardholder and Retailer Customer Service Interpreter Options</t>
  </si>
  <si>
    <t>One-Time startup cost per language (other than English, Spanish, or Marshallese) as well as Monthly price per language (other than English, Spanish, or Marshallese)</t>
  </si>
  <si>
    <t>Any cost to translate IVR scripts One-time cost per language (other than English, Spanish, or Marshallese)</t>
  </si>
  <si>
    <t>One-time charge per language</t>
  </si>
  <si>
    <t>Price per double-sided insert. Pricing must include all activities associated with printing of inserts, affixing cards, folding materials, stuffing envelopes, etc.</t>
  </si>
  <si>
    <t>Mass Mailing (excludes pass-through postage - postage will be reimbursable and is not subject to any markup)</t>
  </si>
  <si>
    <t xml:space="preserve">Mass Mailing (excludes pass-through postage - postage will be reimbursable and is not subject to any markup)
</t>
  </si>
  <si>
    <t>EBT Card Features Rate Card</t>
  </si>
  <si>
    <t>Unit Price (per each)</t>
  </si>
  <si>
    <t>4 Color Printing</t>
  </si>
  <si>
    <t>Holographic Overlay</t>
  </si>
  <si>
    <t>Embedded Hologram</t>
  </si>
  <si>
    <t>Monthly Volume</t>
  </si>
  <si>
    <t>Unit Price (per card)</t>
  </si>
  <si>
    <t>1 - 10,000</t>
  </si>
  <si>
    <t>10,001 - 20,000</t>
  </si>
  <si>
    <t>20,001 - 30,000</t>
  </si>
  <si>
    <t>30,001 - 40,000</t>
  </si>
  <si>
    <t>40,001 - 50,000</t>
  </si>
  <si>
    <t>50,001 - 60,000</t>
  </si>
  <si>
    <t>60,001 - 70,000</t>
  </si>
  <si>
    <t>70,001 - 80,000</t>
  </si>
  <si>
    <t>80,001 - 90,000</t>
  </si>
  <si>
    <t>90,001 - 100,000</t>
  </si>
  <si>
    <t xml:space="preserve">100,000 + </t>
  </si>
  <si>
    <t>Unit Price</t>
  </si>
  <si>
    <t xml:space="preserve">Item </t>
  </si>
  <si>
    <t>Vault Card with no Pin</t>
  </si>
  <si>
    <t>Vault Card with Pin</t>
  </si>
  <si>
    <t>This tab is optional. Add pricing for future potential services not currently included in the Respondent's proposal.</t>
  </si>
  <si>
    <t>This tab is optional. Add pricing for future potential Card Features not currently included in the Respondent's proposal.</t>
  </si>
  <si>
    <t>Monthly price per device includes lease, maintenance, shipping, and installation.</t>
  </si>
  <si>
    <t>One-time fee for translation of information inserts. Price per language.</t>
  </si>
  <si>
    <t>Price per single page mailer. Pricing must include all activities associated with the mailing of notices, folding materials, stuffing envelopes, addressing envelopes, ZIP pre-sort offerings etc.</t>
  </si>
  <si>
    <t>Price per additional page. Pricing must include all activities associated with the mailing of notices, folding materials, stuffing envelopes, addressing envelopes, ZIP pre-sort offerings etc.</t>
  </si>
  <si>
    <t>One-time cost per language. Cost to translate mailing into another language (other than English or Spanish).</t>
  </si>
  <si>
    <r>
      <rPr>
        <b/>
        <i/>
        <sz val="10"/>
        <rFont val="Arial"/>
        <family val="2"/>
      </rPr>
      <t>Pricing included on the Card Features Rate Card Tables will not be included in the solicitation Cost Score calculation</t>
    </r>
    <r>
      <rPr>
        <i/>
        <sz val="10"/>
        <rFont val="Arial"/>
        <family val="2"/>
      </rPr>
      <t xml:space="preserve">. As the State's needs evolve over the course of a contract established from this solicitation, card features in addition to those included in the Respondent's Proposal may be added to an established contract through a contract amendment. The Card Features Rate Card below lists features the State may find to be advantageous, but did not include as requirements of the RFP. The Respondent may enter Feature/Service Descriptions and pricing on the Rate Tables below for a range of potential future card features for consideration by the State. Respondents </t>
    </r>
    <r>
      <rPr>
        <b/>
        <i/>
        <sz val="10"/>
        <rFont val="Arial"/>
        <family val="2"/>
      </rPr>
      <t>shall not</t>
    </r>
    <r>
      <rPr>
        <i/>
        <sz val="10"/>
        <rFont val="Arial"/>
        <family val="2"/>
      </rPr>
      <t xml:space="preserve"> include pricing on the Rate Tables for any value-added card features included in the Respondent's Proposal.  </t>
    </r>
  </si>
  <si>
    <r>
      <t xml:space="preserve">Enter Respondent name and confirm Grand Total Cost (cell E18) is transferred to the </t>
    </r>
    <r>
      <rPr>
        <i/>
        <sz val="10"/>
        <color rgb="FF000000"/>
        <rFont val="Arial"/>
        <family val="2"/>
      </rPr>
      <t>Official Bid Price Sheet</t>
    </r>
    <r>
      <rPr>
        <sz val="10"/>
        <color rgb="FF000000"/>
        <rFont val="Arial"/>
        <family val="2"/>
      </rPr>
      <t>.</t>
    </r>
  </si>
  <si>
    <t>TOTAL</t>
  </si>
  <si>
    <t>Table 3 Maintenance and Operations for SNAP, SUMMER EBT, DSNAP, SNAP ONLINE PURCHASING PILOT, OVER THE COUNTER STATE ISSUANCE, CASH, and Combined Cases</t>
  </si>
  <si>
    <t>TOTAL M&amp;O COST</t>
  </si>
  <si>
    <t xml:space="preserve">Note: The estimated annual case quantities is the number of annual cases based on most recent available data. </t>
  </si>
  <si>
    <t>Magnetic Stripe EBT card replacements as needed until EMV Card transition</t>
  </si>
  <si>
    <t>Over-the-Counter Card Stock</t>
  </si>
  <si>
    <t>Over-the-Counter Card Carriers</t>
  </si>
  <si>
    <t>Over-the-Counter Training Pamphlet</t>
  </si>
  <si>
    <t>TOTAL TRANSITION IN COST:</t>
  </si>
  <si>
    <t>Total</t>
  </si>
  <si>
    <t>EMV SNAP/Cash Reissuance</t>
  </si>
  <si>
    <t>EMV Summer EBT Reissuance</t>
  </si>
  <si>
    <r>
      <rPr>
        <b/>
        <i/>
        <sz val="10"/>
        <color rgb="FF000000"/>
        <rFont val="Arial"/>
        <family val="2"/>
      </rPr>
      <t>Pricing included on the Services Rate Card will not be included in the solicitation Cost Score calculation.</t>
    </r>
    <r>
      <rPr>
        <i/>
        <sz val="10"/>
        <color rgb="FF000000"/>
        <rFont val="Arial"/>
        <family val="2"/>
      </rPr>
      <t xml:space="preserve"> As the State's needs evolve over the course of a contract established from this solicitation, services in addition to those included in the Respondent's Proposal may be added to the established contract through a contract amendment. The Services Rate Card below lists services the State may find to be advantageous, but did not include as requirements of the RFP. The Respondent may enter pricing on the Services Rate Card below for a range of potential future services for consideration by the State. Respondent </t>
    </r>
    <r>
      <rPr>
        <b/>
        <i/>
        <sz val="10"/>
        <color rgb="FF000000"/>
        <rFont val="Arial"/>
        <family val="2"/>
      </rPr>
      <t>shall not</t>
    </r>
    <r>
      <rPr>
        <i/>
        <sz val="10"/>
        <color rgb="FF000000"/>
        <rFont val="Arial"/>
        <family val="2"/>
      </rPr>
      <t xml:space="preserve"> include pricing on the Services Rate Card for any value-added services included in the Respondent's Proposal.  </t>
    </r>
  </si>
  <si>
    <t xml:space="preserve">The Respondent may include rates for future potential services which may be payable pursuant to amendment of any resulting contract. These costs should include any other fees or service charges. Costs may be entered as one-time costs, reoccurring costs, or both. </t>
  </si>
  <si>
    <t>48,000 / Year</t>
  </si>
  <si>
    <t xml:space="preserve">Price per 10,000 cards </t>
  </si>
  <si>
    <t>Cardholder Video (Any language other than English, Spanish, or Marshallese)</t>
  </si>
  <si>
    <t>Ad-Hoc Informational Inserts</t>
  </si>
  <si>
    <t>50,000 - 60,000</t>
  </si>
  <si>
    <t>Software and Support for over-the-counter card printing</t>
  </si>
  <si>
    <r>
      <rPr>
        <i/>
        <sz val="10"/>
        <color rgb="FF000000"/>
        <rFont val="Arial"/>
        <family val="2"/>
      </rPr>
      <t xml:space="preserve">Bidders must complete the cells highlighted in blue. Cells highlighted in green are auto calculated and shall not be modified. The Respondent's bid will be inclusive of all DDI costs. All costs associated with the Respondent's bid must be included on this worksheet.  Quantities listed are estimated for bidding purposes only and may increase or decrease as needed. Costs not included in this worksheet are not billable under any contract established from this solicitation. 
The Transition-In phase will run concurrently with the Design and Development and Testing phases and shall be completed within seven (7) months of the contract start date. However, the EMV card conversion may extend beyond seven (7) months until the conversion is complete. 
</t>
    </r>
    <r>
      <rPr>
        <i/>
        <u/>
        <sz val="10"/>
        <color rgb="FF000000"/>
        <rFont val="Arial"/>
        <family val="2"/>
      </rPr>
      <t>In Table 1</t>
    </r>
    <r>
      <rPr>
        <i/>
        <sz val="10"/>
        <color rgb="FF000000"/>
        <rFont val="Arial"/>
        <family val="2"/>
      </rPr>
      <t xml:space="preserve">, Respondents will enter the total cost for design and development activities. Item 1 will automatically calculate to include 1a-1f. The total transition in cost will automatically calculate the sum of items 1, 2, and 3. 
</t>
    </r>
    <r>
      <rPr>
        <i/>
        <u/>
        <sz val="10"/>
        <color rgb="FF000000"/>
        <rFont val="Arial"/>
        <family val="2"/>
      </rPr>
      <t>In Table 2</t>
    </r>
    <r>
      <rPr>
        <i/>
        <sz val="10"/>
        <color rgb="FF000000"/>
        <rFont val="Arial"/>
        <family val="2"/>
      </rPr>
      <t xml:space="preserve">, Respondents will enter unit price for EMV card conversion activities. The total card conversion will automatically calculate the sum of items 1 - 3. 
</t>
    </r>
  </si>
  <si>
    <t>DDI</t>
  </si>
  <si>
    <t>M&amp;O</t>
  </si>
  <si>
    <t>Worksheet for M&amp;O project costs.</t>
  </si>
  <si>
    <t>Worksheet for DDI project costs.</t>
  </si>
  <si>
    <r>
      <t xml:space="preserve">This Template provides a structured approach for proposing the costs associated with delivering this RFP's requirements. Each Respondent must fill out all applicable worksheets and cells as described by the Template and individual worksheet instructions. This Template is used to present the costs associated with the Respondent's bid as presented on the </t>
    </r>
    <r>
      <rPr>
        <i/>
        <sz val="10"/>
        <color rgb="FF000000"/>
        <rFont val="Arial"/>
        <family val="2"/>
      </rPr>
      <t>Official Bid Price Sheet</t>
    </r>
    <r>
      <rPr>
        <sz val="10"/>
        <color rgb="FF000000"/>
        <rFont val="Arial"/>
        <family val="2"/>
      </rPr>
      <t>.  The Respondent warrants that all costs associated with the services and features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0"/>
        <color rgb="FF000000"/>
        <rFont val="Arial"/>
        <family val="2"/>
      </rPr>
      <t>i.e.</t>
    </r>
    <r>
      <rPr>
        <sz val="10"/>
        <color rgb="FF000000"/>
        <rFont val="Arial"/>
        <family val="2"/>
      </rPr>
      <t xml:space="preserve"> Year 1 refers to the first year or twelve (12) months of the Contract rather than strictly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Tabs within this Response Template are listed below.                                                                                                                                                                                                                                                    Please note that Tab 4  'DDI' and Tab 5 'M&amp;O' worksheet </t>
    </r>
    <r>
      <rPr>
        <b/>
        <sz val="10"/>
        <color rgb="FF000000"/>
        <rFont val="Arial"/>
        <family val="2"/>
      </rPr>
      <t>must</t>
    </r>
    <r>
      <rPr>
        <sz val="10"/>
        <color rgb="FF000000"/>
        <rFont val="Arial"/>
        <family val="2"/>
      </rPr>
      <t xml:space="preserve"> be completed.  Any Proposals that do not provide complete cost information in this worksheet may be excluded from the competitive field.
</t>
    </r>
    <r>
      <rPr>
        <b/>
        <sz val="10"/>
        <color rgb="FF000000"/>
        <rFont val="Arial"/>
        <family val="2"/>
      </rPr>
      <t xml:space="preserve">• </t>
    </r>
    <r>
      <rPr>
        <sz val="10"/>
        <color rgb="FF000000"/>
        <rFont val="Arial"/>
        <family val="2"/>
      </rPr>
      <t xml:space="preserve">Cells requiring Respondent data entry are shaded in blue to clearly indicate which cells are available for data entry.
</t>
    </r>
    <r>
      <rPr>
        <b/>
        <sz val="10"/>
        <color rgb="FF000000"/>
        <rFont val="Arial"/>
        <family val="2"/>
      </rPr>
      <t xml:space="preserve">• </t>
    </r>
    <r>
      <rPr>
        <sz val="10"/>
        <color rgb="FF000000"/>
        <rFont val="Arial"/>
        <family val="2"/>
      </rPr>
      <t xml:space="preserve">Cells shaded in grey or green are locked and cannot be altered. Green cells will populate automatically.
</t>
    </r>
    <r>
      <rPr>
        <b/>
        <sz val="10"/>
        <color rgb="FF000000"/>
        <rFont val="Arial"/>
        <family val="2"/>
      </rPr>
      <t xml:space="preserve">• </t>
    </r>
    <r>
      <rPr>
        <sz val="10"/>
        <color rgb="FF000000"/>
        <rFont val="Arial"/>
        <family val="2"/>
      </rPr>
      <t xml:space="preserve">Do NOT add, edit, or adjust cells unless specifically requested to do so.
</t>
    </r>
    <r>
      <rPr>
        <b/>
        <sz val="10"/>
        <color rgb="FF000000"/>
        <rFont val="Arial"/>
        <family val="2"/>
      </rPr>
      <t xml:space="preserve">• </t>
    </r>
    <r>
      <rPr>
        <sz val="10"/>
        <color rgb="FF000000"/>
        <rFont val="Arial"/>
        <family val="2"/>
      </rPr>
      <t xml:space="preserve">It is the Respondent's responsibility to validate the integrity of the Cost Workbook formulas and links where applicable.
</t>
    </r>
    <r>
      <rPr>
        <b/>
        <sz val="10"/>
        <color rgb="FF000000"/>
        <rFont val="Arial"/>
        <family val="2"/>
      </rPr>
      <t xml:space="preserve">Key Assumptions:
• </t>
    </r>
    <r>
      <rPr>
        <sz val="10"/>
        <color rgb="FF000000"/>
        <rFont val="Arial"/>
        <family val="2"/>
      </rPr>
      <t xml:space="preserve">Respondents must abide by the deadlines detailed in the RFP.
• The costs proposed in this workbook should include any cost associated with any system feature or attribute proposed in a Respondent's proposal. Costs not included in the Cost Proposal Template are not billable under any contract established from this solicitation. 
</t>
    </r>
    <r>
      <rPr>
        <b/>
        <sz val="10"/>
        <color rgb="FF000000"/>
        <rFont val="Arial"/>
        <family val="2"/>
      </rPr>
      <t>Instructions:</t>
    </r>
    <r>
      <rPr>
        <sz val="10"/>
        <color rgb="FF000000"/>
        <rFont val="Arial"/>
        <family val="2"/>
      </rPr>
      <t xml:space="preserve">  Please do not alter this tab. </t>
    </r>
  </si>
  <si>
    <t>Table 4 - Services Rate Card</t>
  </si>
  <si>
    <t>Table 5 - Card Design</t>
  </si>
  <si>
    <t>Table 6 - Blank EMV Card Stock</t>
  </si>
  <si>
    <t>Revision 2</t>
  </si>
  <si>
    <r>
      <t xml:space="preserve">710-25-048 Revision </t>
    </r>
    <r>
      <rPr>
        <b/>
        <sz val="11"/>
        <color rgb="FFFF0000"/>
        <rFont val="Arial"/>
        <family val="2"/>
      </rPr>
      <t>2</t>
    </r>
  </si>
  <si>
    <t>System Related Conversion Cost</t>
  </si>
  <si>
    <t>Retailer Related Conversion Cost</t>
  </si>
  <si>
    <t xml:space="preserve">Design and Development of OTC Card issuance as required by the State Agency </t>
  </si>
  <si>
    <t>CPCM SNAP (before EMV conversion)</t>
  </si>
  <si>
    <t>CPCM Summer EBT (before EMV conversion)</t>
  </si>
  <si>
    <t>CPCM DSNAP Operations and overnight mailing costs (before EMV conversion)</t>
  </si>
  <si>
    <t>CPCM CASH (before EMV conversion)</t>
  </si>
  <si>
    <t>Estimated Annual Quantity</t>
  </si>
  <si>
    <t>6 Units/ Year</t>
  </si>
  <si>
    <t>n/a</t>
  </si>
  <si>
    <t>TOTAL CONVERSION COST</t>
  </si>
  <si>
    <t xml:space="preserve">Table 2 - EMV Conversion Costs </t>
  </si>
  <si>
    <t>Year 1 (Months 8-12)</t>
  </si>
  <si>
    <t>Prorated Annual Total</t>
  </si>
  <si>
    <t xml:space="preserve">Table 1: System Design, Development, and Implementation for SNAP, SUMMER EBT, DSNAP, ONLINE PURCHASING PILOT, OVER THE COUNTER STATE ISSUANCE, CASH, AND Combined Cases </t>
  </si>
  <si>
    <t>Year 1 (months 1-7)</t>
  </si>
  <si>
    <r>
      <t xml:space="preserve">Cells highlighted in green are auto calculated and shall not be modified. The "Grand Total Cost" below listed in cell E18 is the amount that must be submitted as the Grand Total Cost in Official Bid Price Sheet. The Respondent's bid will be inclusive of all DDI and M&amp;O costs covering the maximum allowable extension of the contract over seven (7) years. Utilization costs will be estimated based on current usage data. The Cost Proposal Template presents pricing justification and </t>
    </r>
    <r>
      <rPr>
        <b/>
        <i/>
        <sz val="10"/>
        <color rgb="FF000000"/>
        <rFont val="Arial"/>
        <family val="2"/>
      </rPr>
      <t>will not be used for scoring.</t>
    </r>
    <r>
      <rPr>
        <i/>
        <sz val="10"/>
        <color rgb="FF000000"/>
        <rFont val="Arial"/>
        <family val="2"/>
      </rPr>
      <t xml:space="preserve"> </t>
    </r>
  </si>
  <si>
    <t>CPCM SNAP</t>
  </si>
  <si>
    <t>CPCM Summer EBT</t>
  </si>
  <si>
    <t>CPCM DSNAP Operations and overnight mailing costs</t>
  </si>
  <si>
    <t>CPCM CASH</t>
  </si>
  <si>
    <t>Over-the-Counter Card Printer Lease/Maintenance</t>
  </si>
  <si>
    <t xml:space="preserve">Bidders must complete the cells highlighted in blue. Cells highlighted in green are auto calculated and shall not be modified. The Respondent's bid will be inclusive of all M&amp;O costs covering the maximum allowable extention of the contract over seven (7) years. All costs associated with the Respondent's bid must be included on this worksheet.  Quantities listed are estimated for bidding purposes only and may increase or decrease as needed. Costs not included in this worksheet are not billable under any contract established from this solicitation.
DHS intends to have a "pool" of hours available in the contract for use on enhancements, modifications, change orders, and upgrades. DHS must authorize the use of these hours and the Contractor's receipt of these funds is not guaranteed. Respondents must bid a blended hourly rate for these hours under each 'Unit Price' field for Years two (2) through seven (7). DHS-approved hours will be billed at the blended hourly rate bid within the contract year of service provision. Hours not used within the year projected will carry over to future years of the contract. 
Items 1 - 4 must include the Cost Per Case Month (CPCM) after EMV conversion. 
Refer to Section 2.3.D for Over the Counter Card Printer needs. 
</t>
  </si>
  <si>
    <t>Table 7 - Disaster Vault Cards</t>
  </si>
  <si>
    <t>Table 8 - Additional Card Options, Security, and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</si>
</sst>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409]mmmm\ d\,\ yyyy;@"/>
    <numFmt numFmtId="166" formatCode="_(&quot;$&quot;* #,##0.0000_);_(&quot;$&quot;* \(#,##0.0000\);_(&quot;$&quot;* &quot;-&quot;????_);_(@_)"/>
    <numFmt numFmtId="168" formatCode="_(&quot;$&quot;* #,##0.000_);_(&quot;$&quot;* \(#,##0.000\);_(&quot;$&quot;* &quot;-&quot;????_);_(@_)"/>
  </numFmts>
  <fonts count="2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sz val="11"/>
      <color rgb="FFFF0000"/>
      <name val="Calibri"/>
      <family val="2"/>
    </font>
    <font>
      <b/>
      <i/>
      <sz val="11"/>
      <color theme="1"/>
      <name val="Arial"/>
      <family val="2"/>
    </font>
    <font>
      <sz val="10"/>
      <name val="Arial"/>
      <family val="2"/>
    </font>
    <font>
      <b/>
      <sz val="25"/>
      <name val="Arial"/>
      <family val="2"/>
    </font>
    <font>
      <b/>
      <sz val="22"/>
      <name val="Arial"/>
      <family val="2"/>
    </font>
    <font>
      <b/>
      <sz val="10"/>
      <name val="Arial"/>
      <family val="2"/>
    </font>
    <font>
      <sz val="18"/>
      <name val="Arial"/>
      <family val="2"/>
    </font>
    <font>
      <b/>
      <u/>
      <sz val="10"/>
      <color theme="1"/>
      <name val="Arial"/>
      <family val="2"/>
    </font>
    <font>
      <i/>
      <sz val="11"/>
      <color theme="1"/>
      <name val="Calibri"/>
      <family val="2"/>
      <scheme val="minor"/>
    </font>
    <font>
      <sz val="8"/>
      <name val="Calibri"/>
      <family val="2"/>
      <scheme val="minor"/>
    </font>
    <font>
      <i/>
      <sz val="10"/>
      <name val="Arial"/>
      <family val="2"/>
    </font>
    <font>
      <b/>
      <u/>
      <sz val="11"/>
      <color theme="1"/>
      <name val="Arial"/>
      <family val="2"/>
    </font>
    <font>
      <b/>
      <i/>
      <sz val="10"/>
      <name val="Arial"/>
      <family val="2"/>
    </font>
    <font>
      <sz val="10"/>
      <color rgb="FF000000"/>
      <name val="Arial"/>
      <family val="2"/>
    </font>
    <font>
      <i/>
      <sz val="10"/>
      <color rgb="FF000000"/>
      <name val="Arial"/>
      <family val="2"/>
    </font>
    <font>
      <b/>
      <sz val="10"/>
      <color rgb="FF000000"/>
      <name val="Arial"/>
      <family val="2"/>
    </font>
    <font>
      <b/>
      <i/>
      <sz val="10"/>
      <color rgb="FF000000"/>
      <name val="Arial"/>
      <family val="2"/>
    </font>
    <font>
      <i/>
      <u/>
      <sz val="10"/>
      <color rgb="FF000000"/>
      <name val="Arial"/>
      <family val="2"/>
    </font>
    <font>
      <sz val="10"/>
      <color rgb="FF000000"/>
      <name val="Arial"/>
      <family val="2"/>
    </font>
    <font>
      <b/>
      <sz val="22"/>
      <color rgb="FFFF0000"/>
      <name val="Arial"/>
      <family val="2"/>
    </font>
    <font>
      <b/>
      <sz val="11"/>
      <color rgb="FFFF000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DDEBF7"/>
        <bgColor indexed="64"/>
      </patternFill>
    </fill>
    <fill>
      <patternFill patternType="solid">
        <fgColor theme="6"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1" fillId="0" borderId="0"/>
    <xf numFmtId="0" fontId="9" fillId="0" borderId="0"/>
    <xf numFmtId="0" fontId="9" fillId="0" borderId="0"/>
    <xf numFmtId="0" fontId="1" fillId="0" borderId="0"/>
  </cellStyleXfs>
  <cellXfs count="251">
    <xf numFmtId="0" fontId="0" fillId="0" borderId="0" xfId="0"/>
    <xf numFmtId="0" fontId="2" fillId="0" borderId="0" xfId="0" applyFont="1"/>
    <xf numFmtId="0" fontId="4" fillId="0" borderId="1" xfId="0" applyFont="1" applyBorder="1"/>
    <xf numFmtId="164" fontId="0" fillId="5" borderId="0" xfId="0" applyNumberFormat="1" applyFill="1" applyProtection="1">
      <protection hidden="1"/>
    </xf>
    <xf numFmtId="164" fontId="12" fillId="5" borderId="0" xfId="0" applyNumberFormat="1" applyFont="1" applyFill="1" applyProtection="1">
      <protection hidden="1"/>
    </xf>
    <xf numFmtId="0" fontId="0" fillId="5" borderId="0" xfId="0" applyFill="1"/>
    <xf numFmtId="0" fontId="1" fillId="5" borderId="0" xfId="0" applyFont="1" applyFill="1" applyProtection="1">
      <protection hidden="1"/>
    </xf>
    <xf numFmtId="0" fontId="1" fillId="0" borderId="0" xfId="0" applyFont="1"/>
    <xf numFmtId="0" fontId="3" fillId="5" borderId="0" xfId="0" applyFont="1" applyFill="1" applyProtection="1">
      <protection hidden="1"/>
    </xf>
    <xf numFmtId="0" fontId="3" fillId="0" borderId="0" xfId="0" applyFont="1" applyAlignment="1">
      <alignment horizontal="right"/>
    </xf>
    <xf numFmtId="0" fontId="2" fillId="5" borderId="0" xfId="0" applyFont="1" applyFill="1" applyProtection="1">
      <protection hidden="1"/>
    </xf>
    <xf numFmtId="3" fontId="4" fillId="0" borderId="1" xfId="0" applyNumberFormat="1" applyFont="1" applyBorder="1" applyAlignment="1">
      <alignment horizontal="center"/>
    </xf>
    <xf numFmtId="1" fontId="4" fillId="0" borderId="1" xfId="0" applyNumberFormat="1"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horizontal="left"/>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protection locked="0"/>
    </xf>
    <xf numFmtId="0" fontId="4" fillId="0" borderId="1" xfId="0" applyFont="1" applyBorder="1" applyAlignment="1">
      <alignment horizontal="left"/>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4" fillId="0" borderId="18" xfId="0" applyFont="1" applyBorder="1" applyAlignment="1" applyProtection="1">
      <alignment horizontal="center"/>
      <protection locked="0"/>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6" xfId="0" applyFont="1" applyFill="1" applyBorder="1" applyAlignment="1">
      <alignment vertical="center" wrapText="1"/>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44" fontId="6" fillId="10" borderId="30" xfId="0" applyNumberFormat="1" applyFont="1" applyFill="1" applyBorder="1"/>
    <xf numFmtId="44" fontId="4" fillId="11" borderId="11" xfId="1" applyFont="1" applyFill="1" applyBorder="1" applyProtection="1">
      <protection locked="0"/>
    </xf>
    <xf numFmtId="0" fontId="6" fillId="7" borderId="16" xfId="0" applyFont="1" applyFill="1" applyBorder="1" applyAlignment="1" applyProtection="1">
      <alignment horizontal="center" vertical="center"/>
      <protection locked="0"/>
    </xf>
    <xf numFmtId="44" fontId="4" fillId="11" borderId="11" xfId="1" applyFont="1" applyFill="1" applyBorder="1" applyAlignment="1" applyProtection="1">
      <alignment horizontal="center" vertical="center"/>
      <protection locked="0"/>
    </xf>
    <xf numFmtId="0" fontId="6" fillId="7" borderId="16" xfId="0" applyFont="1" applyFill="1" applyBorder="1" applyAlignment="1">
      <alignment horizontal="left" vertical="center"/>
    </xf>
    <xf numFmtId="0" fontId="4" fillId="2" borderId="0" xfId="0" applyFont="1" applyFill="1" applyAlignment="1" applyProtection="1">
      <alignment horizontal="center"/>
      <protection locked="0"/>
    </xf>
    <xf numFmtId="0" fontId="4" fillId="2" borderId="5" xfId="0" applyFont="1" applyFill="1" applyBorder="1" applyProtection="1">
      <protection locked="0"/>
    </xf>
    <xf numFmtId="0" fontId="0" fillId="11" borderId="11" xfId="0" applyFill="1" applyBorder="1" applyProtection="1">
      <protection locked="0"/>
    </xf>
    <xf numFmtId="0" fontId="0" fillId="11" borderId="17" xfId="0" applyFill="1" applyBorder="1" applyProtection="1">
      <protection locked="0"/>
    </xf>
    <xf numFmtId="0" fontId="0" fillId="0" borderId="1" xfId="0" applyBorder="1" applyProtection="1">
      <protection locked="0"/>
    </xf>
    <xf numFmtId="0" fontId="3" fillId="0" borderId="0" xfId="2" applyFont="1" applyAlignment="1">
      <alignment vertical="center"/>
    </xf>
    <xf numFmtId="0" fontId="1" fillId="5" borderId="0" xfId="0" applyFont="1" applyFill="1"/>
    <xf numFmtId="0" fontId="3" fillId="5" borderId="0" xfId="0" applyFont="1" applyFill="1" applyAlignment="1">
      <alignment horizontal="left"/>
    </xf>
    <xf numFmtId="0" fontId="3" fillId="5" borderId="0" xfId="0" applyFont="1" applyFill="1"/>
    <xf numFmtId="0" fontId="2" fillId="6" borderId="0" xfId="0" applyFont="1" applyFill="1"/>
    <xf numFmtId="0" fontId="2" fillId="5" borderId="0" xfId="0" applyFont="1" applyFill="1" applyAlignment="1">
      <alignment horizontal="center" wrapText="1"/>
    </xf>
    <xf numFmtId="0" fontId="6" fillId="7" borderId="2" xfId="0" applyFont="1" applyFill="1" applyBorder="1"/>
    <xf numFmtId="0" fontId="6" fillId="7" borderId="3" xfId="0" applyFont="1" applyFill="1" applyBorder="1"/>
    <xf numFmtId="0" fontId="6" fillId="7" borderId="4" xfId="0" applyFont="1" applyFill="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center" vertical="center"/>
    </xf>
    <xf numFmtId="44" fontId="6" fillId="2" borderId="11" xfId="1" applyFont="1" applyFill="1" applyBorder="1" applyAlignment="1" applyProtection="1">
      <alignment horizontal="left" vertical="center" wrapText="1"/>
      <protection locked="0"/>
    </xf>
    <xf numFmtId="0" fontId="0" fillId="0" borderId="0" xfId="0" applyProtection="1">
      <protection locked="0"/>
    </xf>
    <xf numFmtId="0" fontId="4" fillId="0" borderId="32" xfId="0" applyFont="1" applyBorder="1" applyAlignment="1" applyProtection="1">
      <alignment horizontal="center"/>
      <protection locked="0"/>
    </xf>
    <xf numFmtId="0" fontId="0" fillId="0" borderId="37" xfId="0" applyBorder="1" applyProtection="1">
      <protection locked="0"/>
    </xf>
    <xf numFmtId="0" fontId="0" fillId="11" borderId="33" xfId="0" applyFill="1" applyBorder="1" applyProtection="1">
      <protection locked="0"/>
    </xf>
    <xf numFmtId="0" fontId="4" fillId="0" borderId="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9" fillId="0" borderId="10"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44" fontId="12" fillId="2" borderId="1" xfId="1" applyFont="1" applyFill="1" applyBorder="1" applyAlignment="1" applyProtection="1">
      <alignment vertical="center"/>
      <protection locked="0"/>
    </xf>
    <xf numFmtId="44" fontId="12" fillId="2" borderId="11" xfId="1" applyFont="1" applyFill="1" applyBorder="1" applyAlignment="1" applyProtection="1">
      <alignment vertical="center"/>
      <protection locked="0"/>
    </xf>
    <xf numFmtId="44" fontId="12" fillId="4" borderId="1" xfId="1" applyFont="1" applyFill="1" applyBorder="1" applyAlignment="1">
      <alignment horizontal="center" vertical="center"/>
    </xf>
    <xf numFmtId="44" fontId="12" fillId="4" borderId="11" xfId="1" applyFont="1" applyFill="1" applyBorder="1" applyAlignment="1">
      <alignment horizontal="center" vertical="center"/>
    </xf>
    <xf numFmtId="44" fontId="6" fillId="11" borderId="1" xfId="1" applyFont="1" applyFill="1" applyBorder="1" applyProtection="1">
      <protection locked="0"/>
    </xf>
    <xf numFmtId="44" fontId="6" fillId="11" borderId="19" xfId="1" applyFont="1" applyFill="1" applyBorder="1" applyProtection="1">
      <protection locked="0"/>
    </xf>
    <xf numFmtId="0" fontId="9" fillId="0" borderId="18" xfId="0" applyFont="1" applyBorder="1" applyAlignment="1">
      <alignment horizontal="center" vertical="center"/>
    </xf>
    <xf numFmtId="44" fontId="6" fillId="11" borderId="11" xfId="1" applyFont="1" applyFill="1" applyBorder="1" applyProtection="1">
      <protection locked="0"/>
    </xf>
    <xf numFmtId="44" fontId="6" fillId="11" borderId="17" xfId="1" applyFont="1" applyFill="1" applyBorder="1" applyProtection="1">
      <protection locked="0"/>
    </xf>
    <xf numFmtId="44" fontId="6" fillId="11" borderId="1" xfId="1" applyFont="1" applyFill="1" applyBorder="1" applyAlignment="1" applyProtection="1">
      <alignment wrapText="1"/>
      <protection locked="0"/>
    </xf>
    <xf numFmtId="0" fontId="6" fillId="0" borderId="11" xfId="0" applyFont="1" applyBorder="1" applyAlignment="1">
      <alignment horizontal="center" vertical="top" wrapText="1"/>
    </xf>
    <xf numFmtId="0" fontId="0" fillId="0" borderId="0" xfId="0" applyAlignment="1">
      <alignment horizontal="left" vertical="top"/>
    </xf>
    <xf numFmtId="0" fontId="6" fillId="0" borderId="10" xfId="0" applyFont="1" applyBorder="1" applyAlignment="1">
      <alignment horizontal="center" vertical="top"/>
    </xf>
    <xf numFmtId="44" fontId="6" fillId="7" borderId="11" xfId="1" applyFont="1" applyFill="1" applyBorder="1" applyAlignment="1" applyProtection="1">
      <alignment horizontal="left" vertic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3" fillId="5" borderId="0" xfId="0" applyFont="1" applyFill="1" applyAlignment="1" applyProtection="1">
      <alignment horizontal="left"/>
      <protection hidden="1"/>
    </xf>
    <xf numFmtId="0" fontId="20" fillId="0" borderId="1" xfId="0" applyFont="1" applyBorder="1" applyAlignment="1">
      <alignment horizontal="left" wrapText="1"/>
    </xf>
    <xf numFmtId="16" fontId="0" fillId="0" borderId="0" xfId="0" quotePrefix="1" applyNumberFormat="1"/>
    <xf numFmtId="3" fontId="6" fillId="0" borderId="1" xfId="0" applyNumberFormat="1" applyFont="1" applyBorder="1" applyAlignment="1">
      <alignment horizontal="center" vertical="center" wrapText="1"/>
    </xf>
    <xf numFmtId="0" fontId="6" fillId="0" borderId="38" xfId="0" applyFont="1" applyBorder="1"/>
    <xf numFmtId="0" fontId="9" fillId="0" borderId="1" xfId="0" applyFont="1" applyBorder="1"/>
    <xf numFmtId="0" fontId="6" fillId="7" borderId="32" xfId="0" applyFont="1" applyFill="1" applyBorder="1" applyAlignment="1">
      <alignment horizontal="center"/>
    </xf>
    <xf numFmtId="44" fontId="6" fillId="0" borderId="11" xfId="0" applyNumberFormat="1" applyFont="1" applyBorder="1" applyAlignment="1">
      <alignment vertical="center" wrapText="1"/>
    </xf>
    <xf numFmtId="3" fontId="4"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6" fillId="0" borderId="19" xfId="0" applyFont="1" applyBorder="1"/>
    <xf numFmtId="0" fontId="6" fillId="7" borderId="37" xfId="0" applyFont="1" applyFill="1" applyBorder="1" applyAlignment="1">
      <alignment horizontal="left" vertical="center" wrapText="1"/>
    </xf>
    <xf numFmtId="0" fontId="6" fillId="7" borderId="37" xfId="0" applyFont="1" applyFill="1" applyBorder="1" applyAlignment="1">
      <alignment horizontal="left" vertical="center"/>
    </xf>
    <xf numFmtId="0" fontId="6" fillId="7" borderId="33" xfId="0" applyFont="1" applyFill="1" applyBorder="1" applyAlignment="1">
      <alignment horizontal="left" vertical="center"/>
    </xf>
    <xf numFmtId="0" fontId="25" fillId="0" borderId="1" xfId="0" applyFont="1" applyBorder="1" applyAlignment="1">
      <alignment vertical="top" wrapText="1"/>
    </xf>
    <xf numFmtId="44" fontId="3" fillId="8" borderId="39" xfId="0" applyNumberFormat="1" applyFont="1" applyFill="1" applyBorder="1" applyAlignment="1">
      <alignment vertical="center" wrapText="1"/>
    </xf>
    <xf numFmtId="166" fontId="3" fillId="8" borderId="39" xfId="0" applyNumberFormat="1" applyFont="1" applyFill="1" applyBorder="1" applyAlignment="1">
      <alignment vertical="center"/>
    </xf>
    <xf numFmtId="166" fontId="6" fillId="12" borderId="17" xfId="1" applyNumberFormat="1" applyFont="1" applyFill="1" applyBorder="1" applyProtection="1"/>
    <xf numFmtId="44" fontId="4" fillId="11" borderId="1" xfId="1" applyFont="1" applyFill="1" applyBorder="1" applyAlignment="1" applyProtection="1">
      <alignment horizontal="center" vertical="center"/>
      <protection locked="0"/>
    </xf>
    <xf numFmtId="44" fontId="4" fillId="11" borderId="1" xfId="1" applyFont="1" applyFill="1" applyBorder="1" applyProtection="1">
      <protection locked="0"/>
    </xf>
    <xf numFmtId="44" fontId="0" fillId="11" borderId="1" xfId="1" applyFont="1" applyFill="1" applyBorder="1" applyProtection="1">
      <protection locked="0"/>
    </xf>
    <xf numFmtId="44" fontId="0" fillId="11" borderId="37" xfId="1" applyFont="1" applyFill="1" applyBorder="1" applyProtection="1">
      <protection locked="0"/>
    </xf>
    <xf numFmtId="44" fontId="0" fillId="11" borderId="19" xfId="1" applyFont="1" applyFill="1" applyBorder="1" applyProtection="1">
      <protection locked="0"/>
    </xf>
    <xf numFmtId="3" fontId="6" fillId="0" borderId="1" xfId="0" applyNumberFormat="1" applyFont="1" applyBorder="1" applyAlignment="1">
      <alignment horizontal="center"/>
    </xf>
    <xf numFmtId="44" fontId="6" fillId="9" borderId="11" xfId="1" applyFont="1" applyFill="1" applyBorder="1" applyAlignment="1" applyProtection="1">
      <alignment horizontal="left" vertical="center" wrapText="1"/>
      <protection locked="0"/>
    </xf>
    <xf numFmtId="0" fontId="12" fillId="0" borderId="10" xfId="0" applyFont="1" applyBorder="1" applyAlignment="1">
      <alignment horizontal="center" vertical="center" wrapText="1"/>
    </xf>
    <xf numFmtId="164" fontId="10" fillId="5" borderId="0" xfId="0" applyNumberFormat="1" applyFont="1" applyFill="1" applyAlignment="1" applyProtection="1">
      <alignment horizontal="center" wrapText="1"/>
      <protection hidden="1"/>
    </xf>
    <xf numFmtId="165" fontId="9" fillId="0" borderId="0" xfId="0" applyNumberFormat="1" applyFont="1" applyAlignment="1" applyProtection="1">
      <alignment horizontal="center"/>
      <protection hidden="1"/>
    </xf>
    <xf numFmtId="164" fontId="13" fillId="5" borderId="0" xfId="0" applyNumberFormat="1" applyFont="1" applyFill="1" applyAlignment="1" applyProtection="1">
      <alignment horizontal="center"/>
      <protection hidden="1"/>
    </xf>
    <xf numFmtId="0" fontId="11" fillId="5" borderId="0" xfId="0" applyFont="1" applyFill="1" applyAlignment="1" applyProtection="1">
      <alignment horizontal="center" vertical="top"/>
      <protection hidden="1"/>
    </xf>
    <xf numFmtId="0" fontId="26" fillId="5" borderId="0" xfId="0" applyFont="1" applyFill="1" applyAlignment="1" applyProtection="1">
      <alignment horizontal="center" vertical="top" wrapText="1"/>
      <protection hidden="1"/>
    </xf>
    <xf numFmtId="0" fontId="11" fillId="5" borderId="0" xfId="0" applyFont="1" applyFill="1" applyAlignment="1" applyProtection="1">
      <alignment horizontal="center" vertical="top" wrapText="1"/>
      <protection hidden="1"/>
    </xf>
    <xf numFmtId="164" fontId="10" fillId="0" borderId="0" xfId="0" applyNumberFormat="1" applyFont="1" applyAlignment="1" applyProtection="1">
      <alignment horizontal="center"/>
      <protection hidden="1"/>
    </xf>
    <xf numFmtId="164" fontId="10" fillId="5" borderId="0" xfId="0" applyNumberFormat="1" applyFont="1" applyFill="1" applyAlignment="1" applyProtection="1">
      <alignment horizontal="center"/>
      <protection hidden="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0" fillId="0" borderId="0" xfId="3" applyFont="1" applyAlignment="1">
      <alignment horizontal="left" vertical="top" wrapText="1"/>
    </xf>
    <xf numFmtId="0" fontId="9" fillId="0" borderId="0" xfId="3" applyAlignment="1">
      <alignment horizontal="left" vertical="top"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7" borderId="3" xfId="0" applyFont="1" applyFill="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0" borderId="0" xfId="2" applyFont="1" applyAlignment="1">
      <alignment horizontal="left" vertical="center"/>
    </xf>
    <xf numFmtId="0" fontId="3" fillId="5" borderId="0" xfId="0" applyFont="1" applyFill="1" applyAlignment="1" applyProtection="1">
      <alignment horizontal="left"/>
      <protection hidden="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7" borderId="24" xfId="0" applyFont="1" applyFill="1" applyBorder="1" applyAlignment="1">
      <alignment horizontal="right"/>
    </xf>
    <xf numFmtId="0" fontId="6" fillId="7" borderId="5" xfId="0" applyFont="1" applyFill="1" applyBorder="1" applyAlignment="1">
      <alignment horizontal="right"/>
    </xf>
    <xf numFmtId="0" fontId="6" fillId="7" borderId="25" xfId="0" applyFont="1" applyFill="1" applyBorder="1" applyAlignment="1">
      <alignment horizontal="right"/>
    </xf>
    <xf numFmtId="0" fontId="6" fillId="7" borderId="18" xfId="0" applyFont="1" applyFill="1" applyBorder="1" applyAlignment="1">
      <alignment horizontal="right" vertical="center" wrapText="1"/>
    </xf>
    <xf numFmtId="0" fontId="6" fillId="7" borderId="19" xfId="0" applyFont="1" applyFill="1" applyBorder="1" applyAlignment="1">
      <alignment horizontal="right" vertical="center" wrapText="1"/>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6" fillId="7" borderId="34"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3" fontId="3" fillId="0" borderId="21"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0" fontId="4" fillId="2" borderId="5" xfId="0" applyFont="1" applyFill="1" applyBorder="1" applyAlignment="1" applyProtection="1">
      <alignment horizontal="center"/>
      <protection locked="0"/>
    </xf>
    <xf numFmtId="0" fontId="3" fillId="5" borderId="0" xfId="0" applyFont="1" applyFill="1" applyAlignment="1">
      <alignment horizontal="left"/>
    </xf>
    <xf numFmtId="0" fontId="6" fillId="7" borderId="37" xfId="0" applyFont="1" applyFill="1" applyBorder="1" applyAlignment="1">
      <alignment horizontal="left"/>
    </xf>
    <xf numFmtId="0" fontId="6" fillId="7" borderId="13" xfId="0" applyFont="1" applyFill="1" applyBorder="1" applyAlignment="1">
      <alignment horizontal="center"/>
    </xf>
    <xf numFmtId="0" fontId="6" fillId="7" borderId="20" xfId="0" applyFont="1" applyFill="1" applyBorder="1" applyAlignment="1">
      <alignment horizontal="center"/>
    </xf>
    <xf numFmtId="0" fontId="6" fillId="7" borderId="2" xfId="0" applyFont="1" applyFill="1" applyBorder="1" applyAlignment="1">
      <alignment horizontal="center"/>
    </xf>
    <xf numFmtId="0" fontId="3" fillId="0" borderId="21" xfId="0" applyFont="1" applyBorder="1" applyAlignment="1">
      <alignment horizontal="center"/>
    </xf>
    <xf numFmtId="0" fontId="3" fillId="0" borderId="23" xfId="0" applyFont="1" applyBorder="1" applyAlignment="1">
      <alignment horizontal="center"/>
    </xf>
    <xf numFmtId="0" fontId="6" fillId="0" borderId="1" xfId="0" applyFont="1" applyBorder="1" applyAlignment="1">
      <alignment horizontal="left" wrapText="1"/>
    </xf>
    <xf numFmtId="0" fontId="15" fillId="7" borderId="6" xfId="0" applyFont="1" applyFill="1" applyBorder="1" applyAlignment="1">
      <alignment horizontal="left" vertical="top" wrapText="1"/>
    </xf>
    <xf numFmtId="0" fontId="15" fillId="7" borderId="0" xfId="0" applyFont="1" applyFill="1" applyAlignment="1">
      <alignment horizontal="left" vertical="top"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1"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3" fillId="3" borderId="21" xfId="0"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17" fillId="0" borderId="0" xfId="0" applyFont="1" applyAlignment="1">
      <alignment vertical="center" wrapText="1"/>
    </xf>
    <xf numFmtId="0" fontId="17" fillId="5" borderId="0" xfId="0" applyFont="1" applyFill="1" applyAlignment="1">
      <alignment horizontal="left"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168" fontId="4" fillId="2" borderId="11" xfId="1" applyNumberFormat="1" applyFont="1" applyFill="1" applyBorder="1" applyProtection="1">
      <protection locked="0"/>
    </xf>
    <xf numFmtId="168" fontId="4" fillId="12" borderId="11" xfId="1" applyNumberFormat="1" applyFont="1" applyFill="1" applyBorder="1" applyProtection="1"/>
    <xf numFmtId="168" fontId="6" fillId="12" borderId="17" xfId="1" applyNumberFormat="1" applyFont="1" applyFill="1" applyBorder="1" applyProtection="1"/>
    <xf numFmtId="0" fontId="6" fillId="0" borderId="32" xfId="0" applyFont="1" applyBorder="1" applyAlignment="1">
      <alignment horizontal="center" vertical="center" wrapText="1"/>
    </xf>
    <xf numFmtId="0" fontId="6" fillId="0" borderId="37" xfId="0" applyFont="1" applyBorder="1" applyAlignment="1">
      <alignment horizontal="left" vertical="center" wrapText="1"/>
    </xf>
    <xf numFmtId="44" fontId="6" fillId="2" borderId="33" xfId="1" applyFont="1" applyFill="1" applyBorder="1" applyAlignment="1" applyProtection="1">
      <alignment horizontal="left" vertical="center" wrapText="1"/>
      <protection locked="0"/>
    </xf>
    <xf numFmtId="0" fontId="5" fillId="7" borderId="21" xfId="0" applyFont="1" applyFill="1" applyBorder="1" applyAlignment="1">
      <alignment horizontal="left" vertical="top" wrapText="1"/>
    </xf>
    <xf numFmtId="0" fontId="5" fillId="7" borderId="22" xfId="0" applyFont="1" applyFill="1" applyBorder="1" applyAlignment="1">
      <alignment horizontal="left" vertical="top" wrapTex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44" fontId="3" fillId="12" borderId="23" xfId="1" applyFont="1" applyFill="1" applyBorder="1" applyAlignment="1">
      <alignmen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3" fontId="6" fillId="0" borderId="37" xfId="0" applyNumberFormat="1" applyFont="1" applyBorder="1" applyAlignment="1">
      <alignment horizontal="center" vertical="center" wrapText="1"/>
    </xf>
    <xf numFmtId="44" fontId="6" fillId="0" borderId="33" xfId="0" applyNumberFormat="1" applyFont="1" applyBorder="1" applyAlignment="1">
      <alignment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31" xfId="0" applyFont="1" applyFill="1" applyBorder="1" applyAlignment="1">
      <alignment horizontal="center" vertical="center" wrapText="1"/>
    </xf>
    <xf numFmtId="3" fontId="6" fillId="0" borderId="42"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44" fontId="6" fillId="12" borderId="43" xfId="0" applyNumberFormat="1" applyFont="1" applyFill="1" applyBorder="1" applyAlignment="1">
      <alignment vertical="center" wrapText="1"/>
    </xf>
    <xf numFmtId="44" fontId="6" fillId="2" borderId="11" xfId="0" applyNumberFormat="1" applyFont="1" applyFill="1" applyBorder="1" applyAlignment="1">
      <alignment vertical="center" wrapText="1"/>
    </xf>
    <xf numFmtId="0" fontId="9" fillId="0" borderId="19" xfId="0" applyFont="1" applyBorder="1" applyAlignment="1">
      <alignment vertical="top" wrapText="1"/>
    </xf>
    <xf numFmtId="44" fontId="12" fillId="2" borderId="19" xfId="1" applyFont="1" applyFill="1" applyBorder="1" applyAlignment="1" applyProtection="1">
      <alignment vertical="center"/>
      <protection locked="0"/>
    </xf>
    <xf numFmtId="44" fontId="12" fillId="4" borderId="17" xfId="1" applyFont="1" applyFill="1" applyBorder="1" applyAlignment="1">
      <alignment horizontal="center" vertical="center"/>
    </xf>
    <xf numFmtId="0" fontId="3" fillId="7" borderId="44"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3" fillId="6" borderId="0" xfId="2" applyFont="1" applyFill="1" applyAlignment="1">
      <alignment horizontal="left" vertical="center"/>
    </xf>
    <xf numFmtId="0" fontId="1" fillId="6" borderId="0" xfId="0" applyFont="1" applyFill="1" applyProtection="1">
      <protection hidden="1"/>
    </xf>
    <xf numFmtId="0" fontId="1" fillId="6" borderId="0" xfId="0" applyFont="1" applyFill="1"/>
    <xf numFmtId="0" fontId="3" fillId="6" borderId="0" xfId="0" applyFont="1" applyFill="1" applyProtection="1">
      <protection hidden="1"/>
    </xf>
    <xf numFmtId="0" fontId="2" fillId="6" borderId="0" xfId="0" applyFont="1" applyFill="1" applyProtection="1">
      <protection hidden="1"/>
    </xf>
    <xf numFmtId="0" fontId="3" fillId="6" borderId="0" xfId="0" applyFont="1" applyFill="1" applyAlignment="1">
      <alignment horizontal="right"/>
    </xf>
    <xf numFmtId="0" fontId="4" fillId="6" borderId="0" xfId="0" applyFont="1" applyFill="1" applyAlignment="1">
      <alignment horizontal="center"/>
    </xf>
    <xf numFmtId="0" fontId="3" fillId="6" borderId="0" xfId="2" applyFont="1" applyFill="1" applyAlignment="1">
      <alignment vertical="center"/>
    </xf>
    <xf numFmtId="0" fontId="8" fillId="6" borderId="0" xfId="0" applyFont="1" applyFill="1" applyAlignment="1">
      <alignment horizontal="left" vertical="top" wrapText="1"/>
    </xf>
    <xf numFmtId="0" fontId="0" fillId="6" borderId="0" xfId="0" applyFill="1"/>
    <xf numFmtId="0" fontId="7" fillId="6" borderId="0" xfId="0" applyFont="1" applyFill="1" applyAlignment="1">
      <alignment wrapText="1"/>
    </xf>
    <xf numFmtId="0" fontId="17" fillId="6" borderId="0" xfId="0" applyFont="1" applyFill="1" applyAlignment="1">
      <alignment horizontal="left" vertical="top" wrapText="1"/>
    </xf>
    <xf numFmtId="0" fontId="21" fillId="6" borderId="5"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0" xfId="0" applyFont="1" applyFill="1" applyAlignment="1">
      <alignment vertical="top" wrapText="1"/>
    </xf>
    <xf numFmtId="0" fontId="0" fillId="6" borderId="0" xfId="0" applyFill="1" applyAlignment="1">
      <alignment horizontal="left" vertical="top"/>
    </xf>
    <xf numFmtId="0" fontId="0" fillId="6" borderId="0" xfId="0" applyFill="1" applyAlignment="1">
      <alignment horizontal="center" wrapText="1"/>
    </xf>
    <xf numFmtId="0" fontId="21" fillId="6" borderId="0" xfId="0" applyFont="1" applyFill="1" applyAlignment="1">
      <alignment horizontal="left" vertical="center" wrapText="1"/>
    </xf>
    <xf numFmtId="0" fontId="17" fillId="6" borderId="0" xfId="0" applyFont="1" applyFill="1" applyAlignment="1">
      <alignment horizontal="left" vertical="center" wrapText="1"/>
    </xf>
    <xf numFmtId="0" fontId="18" fillId="6" borderId="0" xfId="0" applyFont="1" applyFill="1" applyAlignment="1">
      <alignment horizontal="left" vertical="top" wrapText="1"/>
    </xf>
    <xf numFmtId="0" fontId="14" fillId="6" borderId="0" xfId="0" applyFont="1" applyFill="1" applyAlignment="1">
      <alignment horizontal="left" vertical="top" wrapText="1"/>
    </xf>
    <xf numFmtId="0" fontId="5" fillId="6" borderId="0" xfId="0" applyFont="1" applyFill="1" applyAlignment="1">
      <alignment horizontal="left" vertical="top" wrapText="1"/>
    </xf>
    <xf numFmtId="0" fontId="5" fillId="6" borderId="0" xfId="0" applyFont="1" applyFill="1" applyAlignment="1">
      <alignment horizontal="left" wrapText="1"/>
    </xf>
    <xf numFmtId="0" fontId="4" fillId="2" borderId="45" xfId="0" applyFont="1" applyFill="1" applyBorder="1" applyAlignment="1" applyProtection="1">
      <alignment horizontal="center"/>
      <protection locked="0"/>
    </xf>
    <xf numFmtId="0" fontId="5" fillId="6" borderId="0" xfId="0" applyFont="1" applyFill="1" applyAlignment="1" applyProtection="1">
      <alignment horizontal="left" vertical="top" wrapText="1"/>
      <protection hidden="1"/>
    </xf>
    <xf numFmtId="0" fontId="0" fillId="6" borderId="0" xfId="0" applyFill="1" applyProtection="1">
      <protection locked="0"/>
    </xf>
    <xf numFmtId="0" fontId="4" fillId="6" borderId="0" xfId="0" applyFont="1" applyFill="1" applyAlignment="1">
      <alignment horizontal="left" vertical="top" wrapText="1"/>
    </xf>
    <xf numFmtId="0" fontId="3" fillId="6" borderId="0" xfId="0" applyFont="1" applyFill="1" applyAlignment="1" applyProtection="1">
      <alignment horizontal="left"/>
      <protection hidden="1"/>
    </xf>
    <xf numFmtId="0" fontId="21" fillId="6" borderId="0" xfId="0" applyFont="1" applyFill="1" applyAlignment="1">
      <alignment horizontal="left" vertical="top" wrapText="1"/>
    </xf>
    <xf numFmtId="0" fontId="15" fillId="6" borderId="0" xfId="0" applyFont="1" applyFill="1" applyAlignment="1">
      <alignment horizontal="left" wrapText="1"/>
    </xf>
    <xf numFmtId="0" fontId="3" fillId="6" borderId="0" xfId="2" applyFont="1" applyFill="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2" fillId="0" borderId="4" xfId="0" applyFont="1" applyBorder="1" applyAlignment="1">
      <alignment horizontal="left" wrapText="1"/>
    </xf>
    <xf numFmtId="0" fontId="12" fillId="0" borderId="1" xfId="0" applyFont="1" applyBorder="1" applyAlignment="1">
      <alignment horizontal="left"/>
    </xf>
    <xf numFmtId="0" fontId="12" fillId="0" borderId="1" xfId="0" applyFont="1" applyBorder="1" applyAlignment="1">
      <alignment horizontal="left" vertical="top" wrapText="1"/>
    </xf>
    <xf numFmtId="0" fontId="6" fillId="6" borderId="12" xfId="0" applyFont="1" applyFill="1" applyBorder="1"/>
    <xf numFmtId="0" fontId="6" fillId="6" borderId="26" xfId="0" applyFont="1" applyFill="1" applyBorder="1"/>
  </cellXfs>
  <cellStyles count="6">
    <cellStyle name="Currency" xfId="1" builtinId="4"/>
    <cellStyle name="Normal" xfId="0" builtinId="0"/>
    <cellStyle name="Normal 2" xfId="4" xr:uid="{A4ABEF3D-DBC6-402E-AC39-2809C7B49244}"/>
    <cellStyle name="Normal 2 2 2 3" xfId="5" xr:uid="{DA81F2BF-56BC-44D7-89F8-39FBCE848AE6}"/>
    <cellStyle name="Normal 2 4 3" xfId="2" xr:uid="{7CFDAECB-1A0A-4D37-BCB4-E1D5FBE25BE7}"/>
    <cellStyle name="Normal 3 2" xfId="3" xr:uid="{7A44014E-2D56-4E48-B7ED-26A3F3801447}"/>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AEAEA"/>
      <color rgb="FFFFFFFF"/>
      <color rgb="FFE6E6E6"/>
      <color rgb="FFF3F3FF"/>
      <color rgb="FFF0F0F0"/>
      <color rgb="FFEFF0F1"/>
      <color rgb="FFE5EBFF"/>
      <color rgb="FFF3F4FF"/>
      <color rgb="FFF4F3FF"/>
      <color rgb="FFEB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B23E-95CD-488D-AD8B-6E6F8DAD0A41}">
  <dimension ref="A1:F16"/>
  <sheetViews>
    <sheetView tabSelected="1" workbookViewId="0">
      <selection activeCell="H10" sqref="H10"/>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3"/>
      <c r="B1" s="3"/>
      <c r="C1" s="3"/>
      <c r="D1" s="3"/>
      <c r="E1" s="3"/>
      <c r="F1" s="3"/>
    </row>
    <row r="2" spans="1:6" x14ac:dyDescent="0.3">
      <c r="A2" s="3"/>
      <c r="B2" s="3"/>
      <c r="C2" s="3"/>
      <c r="D2" s="3"/>
      <c r="E2" s="3"/>
      <c r="F2" s="3"/>
    </row>
    <row r="3" spans="1:6" x14ac:dyDescent="0.3">
      <c r="A3" s="3"/>
      <c r="B3" s="3"/>
      <c r="C3" s="3"/>
      <c r="D3" s="3"/>
      <c r="E3" s="3"/>
      <c r="F3" s="3"/>
    </row>
    <row r="4" spans="1:6" x14ac:dyDescent="0.3">
      <c r="A4" s="3"/>
      <c r="B4" s="3"/>
      <c r="C4" s="3"/>
      <c r="D4" s="3"/>
      <c r="E4" s="3"/>
      <c r="F4" s="3"/>
    </row>
    <row r="5" spans="1:6" ht="31.8" x14ac:dyDescent="0.55000000000000004">
      <c r="A5" s="3"/>
      <c r="B5" s="109" t="s">
        <v>0</v>
      </c>
      <c r="C5" s="109"/>
      <c r="D5" s="109"/>
      <c r="E5" s="109"/>
      <c r="F5" s="109"/>
    </row>
    <row r="6" spans="1:6" ht="31.95" customHeight="1" x14ac:dyDescent="0.55000000000000004">
      <c r="A6" s="3"/>
      <c r="B6" s="115" t="s">
        <v>1</v>
      </c>
      <c r="C6" s="115"/>
      <c r="D6" s="115"/>
      <c r="E6" s="115"/>
      <c r="F6" s="115"/>
    </row>
    <row r="7" spans="1:6" ht="31.95" customHeight="1" x14ac:dyDescent="0.55000000000000004">
      <c r="A7" s="3"/>
      <c r="B7" s="116" t="s">
        <v>2</v>
      </c>
      <c r="C7" s="116"/>
      <c r="D7" s="116"/>
      <c r="E7" s="116"/>
      <c r="F7" s="116"/>
    </row>
    <row r="8" spans="1:6" ht="28.2" x14ac:dyDescent="0.3">
      <c r="A8" s="3"/>
      <c r="B8" s="113" t="s">
        <v>137</v>
      </c>
      <c r="C8" s="114"/>
      <c r="D8" s="114"/>
      <c r="E8" s="114"/>
      <c r="F8" s="114"/>
    </row>
    <row r="9" spans="1:6" ht="28.2" x14ac:dyDescent="0.3">
      <c r="A9" s="3"/>
      <c r="B9" s="112"/>
      <c r="C9" s="112"/>
      <c r="D9" s="112"/>
      <c r="E9" s="112"/>
      <c r="F9" s="112"/>
    </row>
    <row r="10" spans="1:6" x14ac:dyDescent="0.3">
      <c r="A10" s="3"/>
      <c r="B10" s="3"/>
      <c r="C10" s="4"/>
      <c r="D10" s="3"/>
      <c r="E10" s="3"/>
      <c r="F10" s="3"/>
    </row>
    <row r="11" spans="1:6" x14ac:dyDescent="0.3">
      <c r="A11" s="3"/>
      <c r="B11" s="3"/>
      <c r="C11" s="4"/>
      <c r="D11" s="3"/>
      <c r="E11" s="3"/>
      <c r="F11" s="3"/>
    </row>
    <row r="12" spans="1:6" x14ac:dyDescent="0.3">
      <c r="A12" s="3"/>
      <c r="B12" s="3"/>
      <c r="C12" s="4"/>
      <c r="D12" s="3"/>
      <c r="E12" s="3"/>
      <c r="F12" s="3"/>
    </row>
    <row r="13" spans="1:6" ht="22.8" x14ac:dyDescent="0.4">
      <c r="A13" s="3"/>
      <c r="B13" s="111"/>
      <c r="C13" s="111"/>
      <c r="D13" s="111"/>
      <c r="E13" s="111"/>
      <c r="F13" s="111"/>
    </row>
    <row r="14" spans="1:6" x14ac:dyDescent="0.3">
      <c r="A14" s="3"/>
      <c r="B14" s="110"/>
      <c r="C14" s="110"/>
      <c r="D14" s="110"/>
      <c r="E14" s="110"/>
      <c r="F14" s="110"/>
    </row>
    <row r="15" spans="1:6" x14ac:dyDescent="0.3">
      <c r="A15" s="3"/>
      <c r="B15" s="3"/>
      <c r="C15" s="3"/>
      <c r="D15" s="3"/>
      <c r="E15" s="3"/>
      <c r="F15" s="3"/>
    </row>
    <row r="16" spans="1:6" x14ac:dyDescent="0.3">
      <c r="A16" s="5"/>
      <c r="B16" s="5"/>
      <c r="C16" s="5"/>
      <c r="D16" s="5"/>
      <c r="E16" s="5"/>
      <c r="F16" s="5"/>
    </row>
  </sheetData>
  <sheetProtection sheet="1" selectLockedCells="1"/>
  <mergeCells count="7">
    <mergeCell ref="B5:F5"/>
    <mergeCell ref="B14:F14"/>
    <mergeCell ref="B13:F13"/>
    <mergeCell ref="B9:F9"/>
    <mergeCell ref="B8:F8"/>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2528-57DE-4E37-9084-2C071AE28692}">
  <dimension ref="A1:I17"/>
  <sheetViews>
    <sheetView zoomScaleNormal="100" workbookViewId="0">
      <selection activeCell="A6" sqref="A6:H6"/>
    </sheetView>
  </sheetViews>
  <sheetFormatPr defaultRowHeight="14.4" x14ac:dyDescent="0.3"/>
  <cols>
    <col min="1" max="1" width="9" customWidth="1"/>
    <col min="2" max="2" width="24.109375" customWidth="1"/>
    <col min="4" max="4" width="34.44140625" customWidth="1"/>
    <col min="8" max="8" width="38.6640625" customWidth="1"/>
    <col min="9" max="9" width="2.88671875" customWidth="1"/>
  </cols>
  <sheetData>
    <row r="1" spans="1:9" s="7" customFormat="1" x14ac:dyDescent="0.3">
      <c r="A1" s="46" t="s">
        <v>3</v>
      </c>
      <c r="B1" s="47"/>
      <c r="C1" s="47"/>
      <c r="D1" s="47"/>
      <c r="E1" s="212"/>
      <c r="F1" s="212"/>
      <c r="G1" s="212"/>
      <c r="H1" s="212"/>
      <c r="I1" s="212"/>
    </row>
    <row r="2" spans="1:9" s="7" customFormat="1" x14ac:dyDescent="0.3">
      <c r="A2" s="48" t="s">
        <v>4</v>
      </c>
      <c r="B2" s="47"/>
      <c r="C2" s="47"/>
      <c r="D2" s="47"/>
      <c r="E2" s="212"/>
      <c r="F2" s="212"/>
      <c r="G2" s="212"/>
      <c r="H2" s="212"/>
      <c r="I2" s="212"/>
    </row>
    <row r="3" spans="1:9" s="7" customFormat="1" x14ac:dyDescent="0.3">
      <c r="A3" s="46" t="s">
        <v>5</v>
      </c>
      <c r="B3" s="47"/>
      <c r="C3" s="47"/>
      <c r="D3" s="47"/>
      <c r="E3" s="212"/>
      <c r="F3" s="212"/>
      <c r="G3" s="212"/>
      <c r="H3" s="212"/>
      <c r="I3" s="212"/>
    </row>
    <row r="4" spans="1:9" s="7" customFormat="1" x14ac:dyDescent="0.3">
      <c r="A4" s="48" t="s">
        <v>6</v>
      </c>
      <c r="B4" s="47"/>
      <c r="C4" s="47"/>
      <c r="D4" s="47"/>
      <c r="E4" s="212"/>
      <c r="F4" s="212"/>
      <c r="G4" s="212"/>
      <c r="H4" s="212"/>
      <c r="I4" s="212"/>
    </row>
    <row r="5" spans="1:9" s="7" customFormat="1" ht="6" customHeight="1" x14ac:dyDescent="0.3">
      <c r="A5" s="49"/>
      <c r="B5" s="49"/>
      <c r="C5" s="50"/>
      <c r="D5" s="51"/>
      <c r="E5" s="212"/>
      <c r="F5" s="212"/>
      <c r="G5" s="212"/>
      <c r="H5" s="212"/>
      <c r="I5" s="212"/>
    </row>
    <row r="6" spans="1:9" s="7" customFormat="1" ht="332.4" customHeight="1" x14ac:dyDescent="0.3">
      <c r="A6" s="120" t="s">
        <v>133</v>
      </c>
      <c r="B6" s="121"/>
      <c r="C6" s="121"/>
      <c r="D6" s="121"/>
      <c r="E6" s="121"/>
      <c r="F6" s="121"/>
      <c r="G6" s="121"/>
      <c r="H6" s="121"/>
      <c r="I6" s="212"/>
    </row>
    <row r="7" spans="1:9" x14ac:dyDescent="0.3">
      <c r="A7" s="122" t="s">
        <v>7</v>
      </c>
      <c r="B7" s="123"/>
      <c r="C7" s="123"/>
      <c r="D7" s="123"/>
      <c r="E7" s="123"/>
      <c r="F7" s="123"/>
      <c r="G7" s="123"/>
      <c r="H7" s="124"/>
      <c r="I7" s="219"/>
    </row>
    <row r="8" spans="1:9" x14ac:dyDescent="0.3">
      <c r="A8" s="52" t="s">
        <v>8</v>
      </c>
      <c r="B8" s="53" t="s">
        <v>9</v>
      </c>
      <c r="C8" s="125" t="s">
        <v>10</v>
      </c>
      <c r="D8" s="125"/>
      <c r="E8" s="125"/>
      <c r="F8" s="125"/>
      <c r="G8" s="125"/>
      <c r="H8" s="54" t="s">
        <v>11</v>
      </c>
      <c r="I8" s="219"/>
    </row>
    <row r="9" spans="1:9" x14ac:dyDescent="0.3">
      <c r="A9" s="56">
        <v>1</v>
      </c>
      <c r="B9" s="2" t="s">
        <v>12</v>
      </c>
      <c r="C9" s="126" t="s">
        <v>13</v>
      </c>
      <c r="D9" s="127"/>
      <c r="E9" s="127"/>
      <c r="F9" s="127"/>
      <c r="G9" s="128"/>
      <c r="H9" s="55" t="s">
        <v>14</v>
      </c>
      <c r="I9" s="219"/>
    </row>
    <row r="10" spans="1:9" x14ac:dyDescent="0.3">
      <c r="A10" s="56">
        <v>2</v>
      </c>
      <c r="B10" s="2" t="s">
        <v>6</v>
      </c>
      <c r="C10" s="126" t="s">
        <v>15</v>
      </c>
      <c r="D10" s="127"/>
      <c r="E10" s="127"/>
      <c r="F10" s="127"/>
      <c r="G10" s="128"/>
      <c r="H10" s="55" t="s">
        <v>14</v>
      </c>
      <c r="I10" s="219"/>
    </row>
    <row r="11" spans="1:9" ht="48" customHeight="1" x14ac:dyDescent="0.3">
      <c r="A11" s="56">
        <v>3</v>
      </c>
      <c r="B11" s="81" t="s">
        <v>16</v>
      </c>
      <c r="C11" s="117" t="s">
        <v>17</v>
      </c>
      <c r="D11" s="118"/>
      <c r="E11" s="118"/>
      <c r="F11" s="118"/>
      <c r="G11" s="119"/>
      <c r="H11" s="84" t="s">
        <v>107</v>
      </c>
      <c r="I11" s="219"/>
    </row>
    <row r="12" spans="1:9" ht="54.6" customHeight="1" x14ac:dyDescent="0.3">
      <c r="A12" s="56">
        <v>4</v>
      </c>
      <c r="B12" s="15" t="s">
        <v>129</v>
      </c>
      <c r="C12" s="117" t="s">
        <v>132</v>
      </c>
      <c r="D12" s="118"/>
      <c r="E12" s="118"/>
      <c r="F12" s="118"/>
      <c r="G12" s="119"/>
      <c r="H12" s="55" t="s">
        <v>18</v>
      </c>
      <c r="I12" s="219"/>
    </row>
    <row r="13" spans="1:9" ht="54.6" customHeight="1" x14ac:dyDescent="0.3">
      <c r="A13" s="56">
        <v>5</v>
      </c>
      <c r="B13" s="15" t="s">
        <v>130</v>
      </c>
      <c r="C13" s="117" t="s">
        <v>131</v>
      </c>
      <c r="D13" s="118"/>
      <c r="E13" s="118"/>
      <c r="F13" s="118"/>
      <c r="G13" s="119"/>
      <c r="H13" s="55" t="s">
        <v>18</v>
      </c>
      <c r="I13" s="219"/>
    </row>
    <row r="14" spans="1:9" ht="42" customHeight="1" x14ac:dyDescent="0.3">
      <c r="A14" s="56">
        <v>6</v>
      </c>
      <c r="B14" s="82" t="s">
        <v>19</v>
      </c>
      <c r="C14" s="117" t="s">
        <v>20</v>
      </c>
      <c r="D14" s="118"/>
      <c r="E14" s="118"/>
      <c r="F14" s="118"/>
      <c r="G14" s="119"/>
      <c r="H14" s="55" t="s">
        <v>99</v>
      </c>
      <c r="I14" s="219"/>
    </row>
    <row r="15" spans="1:9" ht="43.5" customHeight="1" x14ac:dyDescent="0.3">
      <c r="A15" s="56">
        <v>7</v>
      </c>
      <c r="B15" s="81" t="s">
        <v>21</v>
      </c>
      <c r="C15" s="117" t="s">
        <v>22</v>
      </c>
      <c r="D15" s="118"/>
      <c r="E15" s="118"/>
      <c r="F15" s="118"/>
      <c r="G15" s="119"/>
      <c r="H15" s="55" t="s">
        <v>100</v>
      </c>
      <c r="I15" s="219"/>
    </row>
    <row r="16" spans="1:9" x14ac:dyDescent="0.3">
      <c r="A16" s="219"/>
      <c r="B16" s="219"/>
      <c r="C16" s="219"/>
      <c r="D16" s="219"/>
      <c r="E16" s="219"/>
      <c r="F16" s="219"/>
      <c r="G16" s="219"/>
      <c r="H16" s="219"/>
      <c r="I16" s="219"/>
    </row>
    <row r="17" spans="1:9" x14ac:dyDescent="0.3">
      <c r="A17" s="219"/>
      <c r="B17" s="219"/>
      <c r="C17" s="219"/>
      <c r="D17" s="219"/>
      <c r="E17" s="219"/>
      <c r="F17" s="219"/>
      <c r="G17" s="219"/>
      <c r="H17" s="219"/>
      <c r="I17" s="219"/>
    </row>
  </sheetData>
  <sheetProtection sheet="1" objects="1" scenarios="1" selectLockedCells="1"/>
  <mergeCells count="10">
    <mergeCell ref="C15:G15"/>
    <mergeCell ref="A6:H6"/>
    <mergeCell ref="A7:H7"/>
    <mergeCell ref="C8:G8"/>
    <mergeCell ref="C9:G9"/>
    <mergeCell ref="C10:G10"/>
    <mergeCell ref="C11:G11"/>
    <mergeCell ref="C12:G12"/>
    <mergeCell ref="C14:G14"/>
    <mergeCell ref="C13:G13"/>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0FAE-AE5D-46EA-903B-A31D0F1BF9C7}">
  <dimension ref="A1:F20"/>
  <sheetViews>
    <sheetView zoomScaleNormal="100" workbookViewId="0">
      <selection activeCell="F2" sqref="F2"/>
    </sheetView>
  </sheetViews>
  <sheetFormatPr defaultRowHeight="14.4" x14ac:dyDescent="0.3"/>
  <cols>
    <col min="1" max="1" width="5.88671875" customWidth="1"/>
    <col min="2" max="2" width="14.5546875" bestFit="1" customWidth="1"/>
    <col min="3" max="3" width="19" customWidth="1"/>
    <col min="4" max="4" width="21.109375" customWidth="1"/>
    <col min="5" max="5" width="20.5546875" customWidth="1"/>
    <col min="6" max="6" width="29" customWidth="1"/>
    <col min="7" max="7" width="12.6640625" customWidth="1"/>
    <col min="8" max="8" width="14.6640625" customWidth="1"/>
    <col min="9" max="9" width="12.6640625" customWidth="1"/>
    <col min="10" max="10" width="14.6640625" customWidth="1"/>
    <col min="11" max="11" width="12.6640625" customWidth="1"/>
    <col min="12" max="12" width="14.6640625" customWidth="1"/>
  </cols>
  <sheetData>
    <row r="1" spans="1:6" s="7" customFormat="1" x14ac:dyDescent="0.3">
      <c r="A1" s="210" t="s">
        <v>3</v>
      </c>
      <c r="B1" s="210"/>
      <c r="C1" s="210"/>
      <c r="D1" s="210"/>
      <c r="E1" s="212"/>
      <c r="F1" s="212"/>
    </row>
    <row r="2" spans="1:6" s="7" customFormat="1" x14ac:dyDescent="0.3">
      <c r="A2" s="8" t="s">
        <v>4</v>
      </c>
      <c r="B2" s="8"/>
      <c r="C2" s="8"/>
      <c r="D2" s="10"/>
      <c r="E2" s="9" t="s">
        <v>23</v>
      </c>
      <c r="F2" s="41"/>
    </row>
    <row r="3" spans="1:6" s="7" customFormat="1" x14ac:dyDescent="0.3">
      <c r="A3" s="217" t="s">
        <v>138</v>
      </c>
      <c r="B3" s="217"/>
      <c r="C3" s="211"/>
      <c r="D3" s="211"/>
      <c r="E3" s="212"/>
      <c r="F3" s="212"/>
    </row>
    <row r="4" spans="1:6" s="7" customFormat="1" ht="11.4" customHeight="1" x14ac:dyDescent="0.3">
      <c r="A4" s="237"/>
      <c r="B4" s="237"/>
      <c r="C4" s="211"/>
      <c r="D4" s="211"/>
      <c r="E4" s="212"/>
      <c r="F4" s="212"/>
    </row>
    <row r="5" spans="1:6" x14ac:dyDescent="0.3">
      <c r="A5" s="218" t="s">
        <v>24</v>
      </c>
      <c r="B5" s="218"/>
      <c r="C5" s="218"/>
      <c r="D5" s="218"/>
      <c r="E5" s="218"/>
      <c r="F5" s="219"/>
    </row>
    <row r="6" spans="1:6" ht="42" customHeight="1" x14ac:dyDescent="0.3">
      <c r="A6" s="238" t="s">
        <v>155</v>
      </c>
      <c r="B6" s="221"/>
      <c r="C6" s="221"/>
      <c r="D6" s="221"/>
      <c r="E6" s="221"/>
      <c r="F6" s="221"/>
    </row>
    <row r="7" spans="1:6" ht="27" customHeight="1" x14ac:dyDescent="0.3">
      <c r="A7" s="221"/>
      <c r="B7" s="221"/>
      <c r="C7" s="221"/>
      <c r="D7" s="221"/>
      <c r="E7" s="221"/>
      <c r="F7" s="221"/>
    </row>
    <row r="8" spans="1:6" ht="15" thickBot="1" x14ac:dyDescent="0.35">
      <c r="A8" s="219"/>
      <c r="B8" s="219"/>
      <c r="C8" s="219"/>
      <c r="D8" s="219"/>
      <c r="E8" s="219"/>
      <c r="F8" s="219"/>
    </row>
    <row r="9" spans="1:6" ht="36" customHeight="1" x14ac:dyDescent="0.3">
      <c r="A9" s="131" t="s">
        <v>25</v>
      </c>
      <c r="B9" s="132"/>
      <c r="C9" s="132"/>
      <c r="D9" s="132"/>
      <c r="E9" s="133"/>
      <c r="F9" s="219"/>
    </row>
    <row r="10" spans="1:6" ht="18" customHeight="1" thickBot="1" x14ac:dyDescent="0.35">
      <c r="A10" s="140" t="s">
        <v>26</v>
      </c>
      <c r="B10" s="141"/>
      <c r="C10" s="141"/>
      <c r="D10" s="141"/>
      <c r="E10" s="36">
        <f>'4. DDI'!D35</f>
        <v>0</v>
      </c>
      <c r="F10" s="219"/>
    </row>
    <row r="11" spans="1:6" x14ac:dyDescent="0.3">
      <c r="A11" s="219"/>
      <c r="B11" s="219"/>
      <c r="C11" s="219"/>
      <c r="D11" s="219"/>
      <c r="E11" s="219"/>
      <c r="F11" s="219"/>
    </row>
    <row r="12" spans="1:6" ht="15" thickBot="1" x14ac:dyDescent="0.35">
      <c r="A12" s="219"/>
      <c r="B12" s="219"/>
      <c r="C12" s="219"/>
      <c r="D12" s="219"/>
      <c r="E12" s="219"/>
      <c r="F12" s="219"/>
    </row>
    <row r="13" spans="1:6" ht="29.25" customHeight="1" thickBot="1" x14ac:dyDescent="0.35">
      <c r="A13" s="134" t="s">
        <v>27</v>
      </c>
      <c r="B13" s="135"/>
      <c r="C13" s="135"/>
      <c r="D13" s="135"/>
      <c r="E13" s="136"/>
      <c r="F13" s="219"/>
    </row>
    <row r="14" spans="1:6" ht="21" customHeight="1" thickBot="1" x14ac:dyDescent="0.35">
      <c r="A14" s="137" t="s">
        <v>110</v>
      </c>
      <c r="B14" s="138"/>
      <c r="C14" s="138"/>
      <c r="D14" s="139"/>
      <c r="E14" s="36">
        <f>'5. M&amp;O'!F25</f>
        <v>0</v>
      </c>
      <c r="F14" s="239"/>
    </row>
    <row r="15" spans="1:6" ht="16.2" customHeight="1" x14ac:dyDescent="0.3">
      <c r="A15" s="239"/>
      <c r="B15" s="239"/>
      <c r="C15" s="239"/>
      <c r="D15" s="239"/>
      <c r="E15" s="239"/>
      <c r="F15" s="219"/>
    </row>
    <row r="16" spans="1:6" ht="15" thickBot="1" x14ac:dyDescent="0.35">
      <c r="A16" s="219"/>
      <c r="B16" s="219"/>
      <c r="C16" s="219"/>
      <c r="D16" s="219"/>
      <c r="E16" s="219"/>
      <c r="F16" s="219"/>
    </row>
    <row r="17" spans="1:6" ht="15" customHeight="1" thickBot="1" x14ac:dyDescent="0.35">
      <c r="A17" s="134" t="s">
        <v>28</v>
      </c>
      <c r="B17" s="135"/>
      <c r="C17" s="135"/>
      <c r="D17" s="135"/>
      <c r="E17" s="136"/>
      <c r="F17" s="219"/>
    </row>
    <row r="18" spans="1:6" ht="22.95" customHeight="1" thickBot="1" x14ac:dyDescent="0.35">
      <c r="A18" s="137" t="s">
        <v>29</v>
      </c>
      <c r="B18" s="138"/>
      <c r="C18" s="138"/>
      <c r="D18" s="139"/>
      <c r="E18" s="36">
        <f>E10+E14</f>
        <v>0</v>
      </c>
      <c r="F18" s="219"/>
    </row>
    <row r="19" spans="1:6" x14ac:dyDescent="0.3">
      <c r="A19" s="219"/>
      <c r="B19" s="219"/>
      <c r="C19" s="219"/>
      <c r="D19" s="219"/>
      <c r="E19" s="219"/>
      <c r="F19" s="219"/>
    </row>
    <row r="20" spans="1:6" x14ac:dyDescent="0.3">
      <c r="A20" s="219"/>
      <c r="B20" s="219"/>
      <c r="C20" s="219"/>
      <c r="D20" s="219"/>
      <c r="E20" s="219"/>
    </row>
  </sheetData>
  <sheetProtection sheet="1" selectLockedCells="1"/>
  <mergeCells count="10">
    <mergeCell ref="A13:E13"/>
    <mergeCell ref="A17:E17"/>
    <mergeCell ref="A18:D18"/>
    <mergeCell ref="A10:D10"/>
    <mergeCell ref="A14:D14"/>
    <mergeCell ref="A1:D1"/>
    <mergeCell ref="A6:F7"/>
    <mergeCell ref="A5:E5"/>
    <mergeCell ref="A4:B4"/>
    <mergeCell ref="A9:E9"/>
  </mergeCells>
  <phoneticPr fontId="16" type="noConversion"/>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BE8-45E5-42EC-A737-3F9182EFB789}">
  <dimension ref="A1:I44"/>
  <sheetViews>
    <sheetView topLeftCell="A7" zoomScaleNormal="100" workbookViewId="0">
      <selection activeCell="E29" sqref="E29"/>
    </sheetView>
  </sheetViews>
  <sheetFormatPr defaultRowHeight="14.4" x14ac:dyDescent="0.3"/>
  <cols>
    <col min="1" max="1" width="8.77734375" customWidth="1"/>
    <col min="2" max="2" width="18.77734375" customWidth="1"/>
    <col min="3" max="3" width="29.109375" customWidth="1"/>
    <col min="4" max="4" width="22.5546875" customWidth="1"/>
    <col min="5" max="5" width="18.6640625" customWidth="1"/>
    <col min="6" max="6" width="19.88671875" customWidth="1"/>
    <col min="7" max="7" width="11.6640625" customWidth="1"/>
    <col min="8" max="8" width="20.33203125" customWidth="1"/>
    <col min="9" max="9" width="7.109375" customWidth="1"/>
  </cols>
  <sheetData>
    <row r="1" spans="1:9" s="7" customFormat="1" x14ac:dyDescent="0.3">
      <c r="A1" s="129" t="s">
        <v>3</v>
      </c>
      <c r="B1" s="129"/>
      <c r="C1" s="129"/>
      <c r="D1" s="211"/>
      <c r="E1" s="212"/>
      <c r="F1" s="212"/>
      <c r="G1" s="212"/>
      <c r="H1" s="212"/>
      <c r="I1" s="212"/>
    </row>
    <row r="2" spans="1:9" s="7" customFormat="1" ht="15" thickBot="1" x14ac:dyDescent="0.35">
      <c r="A2" s="130" t="s">
        <v>4</v>
      </c>
      <c r="B2" s="130"/>
      <c r="C2" s="130"/>
      <c r="D2" s="10"/>
      <c r="E2" s="9" t="s">
        <v>23</v>
      </c>
      <c r="F2" s="157"/>
      <c r="G2" s="157"/>
      <c r="H2" s="157"/>
      <c r="I2" s="216"/>
    </row>
    <row r="3" spans="1:9" s="7" customFormat="1" x14ac:dyDescent="0.3">
      <c r="A3" s="129" t="s">
        <v>138</v>
      </c>
      <c r="B3" s="129"/>
      <c r="C3" s="6"/>
      <c r="D3" s="6"/>
      <c r="E3" s="212"/>
      <c r="F3" s="212"/>
      <c r="G3" s="212"/>
      <c r="H3" s="212"/>
      <c r="I3" s="212"/>
    </row>
    <row r="4" spans="1:9" s="7" customFormat="1" ht="11.4" customHeight="1" x14ac:dyDescent="0.3">
      <c r="A4" s="158"/>
      <c r="B4" s="158"/>
      <c r="C4" s="47"/>
      <c r="D4" s="47"/>
      <c r="E4" s="212"/>
      <c r="F4" s="212"/>
      <c r="G4" s="212"/>
      <c r="H4" s="212"/>
      <c r="I4" s="212"/>
    </row>
    <row r="5" spans="1:9" x14ac:dyDescent="0.3">
      <c r="A5" s="218" t="s">
        <v>24</v>
      </c>
      <c r="B5" s="218"/>
      <c r="C5" s="218"/>
      <c r="D5" s="218"/>
      <c r="E5" s="218"/>
      <c r="F5" s="219"/>
      <c r="G5" s="219"/>
      <c r="H5" s="220"/>
      <c r="I5" s="220"/>
    </row>
    <row r="6" spans="1:9" ht="165" customHeight="1" thickBot="1" x14ac:dyDescent="0.35">
      <c r="A6" s="222" t="s">
        <v>128</v>
      </c>
      <c r="B6" s="223"/>
      <c r="C6" s="223"/>
      <c r="D6" s="223"/>
      <c r="E6" s="223"/>
      <c r="F6" s="223"/>
      <c r="G6" s="223"/>
      <c r="H6" s="223"/>
      <c r="I6" s="224"/>
    </row>
    <row r="7" spans="1:9" ht="29.25" customHeight="1" thickBot="1" x14ac:dyDescent="0.35">
      <c r="A7" s="142" t="s">
        <v>153</v>
      </c>
      <c r="B7" s="143"/>
      <c r="C7" s="143"/>
      <c r="D7" s="143"/>
      <c r="E7" s="143"/>
      <c r="F7" s="143"/>
      <c r="G7" s="143"/>
      <c r="H7" s="144"/>
      <c r="I7" s="219"/>
    </row>
    <row r="8" spans="1:9" ht="14.4" customHeight="1" x14ac:dyDescent="0.3">
      <c r="A8" s="32" t="s">
        <v>30</v>
      </c>
      <c r="B8" s="145" t="s">
        <v>10</v>
      </c>
      <c r="C8" s="146"/>
      <c r="D8" s="146"/>
      <c r="E8" s="146"/>
      <c r="F8" s="146"/>
      <c r="G8" s="147"/>
      <c r="H8" s="33" t="s">
        <v>154</v>
      </c>
      <c r="I8" s="219"/>
    </row>
    <row r="9" spans="1:9" ht="14.4" customHeight="1" x14ac:dyDescent="0.3">
      <c r="A9" s="14">
        <v>1</v>
      </c>
      <c r="B9" s="148" t="s">
        <v>31</v>
      </c>
      <c r="C9" s="149"/>
      <c r="D9" s="149"/>
      <c r="E9" s="149"/>
      <c r="F9" s="149"/>
      <c r="G9" s="150"/>
      <c r="H9" s="80">
        <f>SUM(H10:H15)</f>
        <v>0</v>
      </c>
      <c r="I9" s="219"/>
    </row>
    <row r="10" spans="1:9" ht="14.4" customHeight="1" x14ac:dyDescent="0.3">
      <c r="A10" s="14" t="s">
        <v>32</v>
      </c>
      <c r="B10" s="152" t="s">
        <v>33</v>
      </c>
      <c r="C10" s="153"/>
      <c r="D10" s="153"/>
      <c r="E10" s="153"/>
      <c r="F10" s="153"/>
      <c r="G10" s="154"/>
      <c r="H10" s="57"/>
      <c r="I10" s="219"/>
    </row>
    <row r="11" spans="1:9" ht="14.4" customHeight="1" x14ac:dyDescent="0.3">
      <c r="A11" s="14" t="s">
        <v>34</v>
      </c>
      <c r="B11" s="152" t="s">
        <v>35</v>
      </c>
      <c r="C11" s="153"/>
      <c r="D11" s="153"/>
      <c r="E11" s="153"/>
      <c r="F11" s="153"/>
      <c r="G11" s="154"/>
      <c r="H11" s="57"/>
      <c r="I11" s="219"/>
    </row>
    <row r="12" spans="1:9" ht="14.4" customHeight="1" x14ac:dyDescent="0.3">
      <c r="A12" s="14" t="s">
        <v>36</v>
      </c>
      <c r="B12" s="152" t="s">
        <v>37</v>
      </c>
      <c r="C12" s="153"/>
      <c r="D12" s="153"/>
      <c r="E12" s="153"/>
      <c r="F12" s="153"/>
      <c r="G12" s="154"/>
      <c r="H12" s="57"/>
      <c r="I12" s="219"/>
    </row>
    <row r="13" spans="1:9" ht="14.4" customHeight="1" x14ac:dyDescent="0.3">
      <c r="A13" s="14" t="s">
        <v>38</v>
      </c>
      <c r="B13" s="152" t="s">
        <v>39</v>
      </c>
      <c r="C13" s="153"/>
      <c r="D13" s="153"/>
      <c r="E13" s="153"/>
      <c r="F13" s="153"/>
      <c r="G13" s="154"/>
      <c r="H13" s="57"/>
      <c r="I13" s="219"/>
    </row>
    <row r="14" spans="1:9" ht="14.4" customHeight="1" x14ac:dyDescent="0.3">
      <c r="A14" s="14" t="s">
        <v>40</v>
      </c>
      <c r="B14" s="152" t="s">
        <v>141</v>
      </c>
      <c r="C14" s="153"/>
      <c r="D14" s="153"/>
      <c r="E14" s="153"/>
      <c r="F14" s="153"/>
      <c r="G14" s="154"/>
      <c r="H14" s="57"/>
      <c r="I14" s="219"/>
    </row>
    <row r="15" spans="1:9" ht="16.2" customHeight="1" x14ac:dyDescent="0.3">
      <c r="A15" s="14" t="s">
        <v>41</v>
      </c>
      <c r="B15" s="152" t="s">
        <v>42</v>
      </c>
      <c r="C15" s="153"/>
      <c r="D15" s="153"/>
      <c r="E15" s="153"/>
      <c r="F15" s="153"/>
      <c r="G15" s="154"/>
      <c r="H15" s="57"/>
      <c r="I15" s="219"/>
    </row>
    <row r="16" spans="1:9" ht="15" customHeight="1" x14ac:dyDescent="0.3">
      <c r="A16" s="14">
        <v>2</v>
      </c>
      <c r="B16" s="151" t="s">
        <v>43</v>
      </c>
      <c r="C16" s="151"/>
      <c r="D16" s="151"/>
      <c r="E16" s="151"/>
      <c r="F16" s="151"/>
      <c r="G16" s="151"/>
      <c r="H16" s="57"/>
      <c r="I16" s="219"/>
    </row>
    <row r="17" spans="1:9" ht="21" customHeight="1" thickBot="1" x14ac:dyDescent="0.35">
      <c r="A17" s="184">
        <v>3</v>
      </c>
      <c r="B17" s="185" t="s">
        <v>44</v>
      </c>
      <c r="C17" s="185"/>
      <c r="D17" s="185"/>
      <c r="E17" s="185"/>
      <c r="F17" s="185"/>
      <c r="G17" s="185"/>
      <c r="H17" s="186"/>
      <c r="I17" s="219"/>
    </row>
    <row r="18" spans="1:9" ht="33" customHeight="1" thickBot="1" x14ac:dyDescent="0.35">
      <c r="A18" s="187"/>
      <c r="B18" s="188"/>
      <c r="C18" s="188"/>
      <c r="D18" s="188"/>
      <c r="E18" s="188"/>
      <c r="F18" s="189" t="s">
        <v>116</v>
      </c>
      <c r="G18" s="190"/>
      <c r="H18" s="191">
        <f>SUM(H9+H16+H17)</f>
        <v>0</v>
      </c>
      <c r="I18" s="219"/>
    </row>
    <row r="19" spans="1:9" ht="10.199999999999999" customHeight="1" x14ac:dyDescent="0.3">
      <c r="A19" s="219"/>
      <c r="B19" s="219"/>
      <c r="C19" s="219"/>
      <c r="D19" s="219"/>
      <c r="E19" s="219"/>
      <c r="F19" s="219"/>
      <c r="G19" s="219"/>
      <c r="H19" s="219"/>
      <c r="I19" s="219"/>
    </row>
    <row r="20" spans="1:9" ht="10.199999999999999" customHeight="1" thickBot="1" x14ac:dyDescent="0.35">
      <c r="A20" s="219"/>
      <c r="B20" s="219"/>
      <c r="C20" s="219"/>
      <c r="D20" s="219"/>
      <c r="E20" s="219"/>
      <c r="F20" s="219"/>
      <c r="G20" s="219"/>
      <c r="H20" s="219"/>
      <c r="I20" s="219"/>
    </row>
    <row r="21" spans="1:9" ht="22.8" customHeight="1" thickBot="1" x14ac:dyDescent="0.35">
      <c r="A21" s="142" t="s">
        <v>150</v>
      </c>
      <c r="B21" s="143"/>
      <c r="C21" s="143"/>
      <c r="D21" s="143"/>
      <c r="E21" s="143"/>
      <c r="F21" s="144"/>
      <c r="G21" s="219"/>
      <c r="H21" s="219"/>
      <c r="I21" s="219"/>
    </row>
    <row r="22" spans="1:9" ht="36.6" customHeight="1" x14ac:dyDescent="0.3">
      <c r="A22" s="89" t="s">
        <v>30</v>
      </c>
      <c r="B22" s="159" t="s">
        <v>10</v>
      </c>
      <c r="C22" s="159"/>
      <c r="D22" s="94" t="s">
        <v>146</v>
      </c>
      <c r="E22" s="95" t="s">
        <v>95</v>
      </c>
      <c r="F22" s="96" t="s">
        <v>117</v>
      </c>
      <c r="G22" s="219"/>
      <c r="H22" s="219"/>
      <c r="I22" s="219"/>
    </row>
    <row r="23" spans="1:9" ht="28.2" customHeight="1" x14ac:dyDescent="0.3">
      <c r="A23" s="13">
        <v>1</v>
      </c>
      <c r="B23" s="148" t="s">
        <v>112</v>
      </c>
      <c r="C23" s="150"/>
      <c r="D23" s="86">
        <v>36000</v>
      </c>
      <c r="E23" s="57"/>
      <c r="F23" s="90">
        <f>D23*E23</f>
        <v>0</v>
      </c>
      <c r="G23" s="219"/>
      <c r="H23" s="219"/>
      <c r="I23" s="219"/>
    </row>
    <row r="24" spans="1:9" ht="22.2" customHeight="1" x14ac:dyDescent="0.3">
      <c r="A24" s="108">
        <v>2</v>
      </c>
      <c r="B24" s="241" t="s">
        <v>139</v>
      </c>
      <c r="C24" s="242"/>
      <c r="D24" s="86" t="s">
        <v>148</v>
      </c>
      <c r="E24" s="107"/>
      <c r="F24" s="202"/>
      <c r="G24" s="219"/>
      <c r="H24" s="219"/>
      <c r="I24" s="219"/>
    </row>
    <row r="25" spans="1:9" ht="22.2" customHeight="1" x14ac:dyDescent="0.3">
      <c r="A25" s="14">
        <v>3</v>
      </c>
      <c r="B25" s="241" t="s">
        <v>140</v>
      </c>
      <c r="C25" s="242"/>
      <c r="D25" s="86" t="s">
        <v>148</v>
      </c>
      <c r="E25" s="107"/>
      <c r="F25" s="202"/>
      <c r="G25" s="219"/>
      <c r="H25" s="219"/>
      <c r="I25" s="219"/>
    </row>
    <row r="26" spans="1:9" ht="28.8" customHeight="1" x14ac:dyDescent="0.3">
      <c r="A26" s="14">
        <v>4</v>
      </c>
      <c r="B26" s="243" t="s">
        <v>142</v>
      </c>
      <c r="C26" s="243"/>
      <c r="D26" s="106">
        <v>1756944</v>
      </c>
      <c r="E26" s="57"/>
      <c r="F26" s="90">
        <f t="shared" ref="F26:F31" si="0">D26*E26</f>
        <v>0</v>
      </c>
      <c r="G26" s="219"/>
      <c r="H26" s="219"/>
      <c r="I26" s="219"/>
    </row>
    <row r="27" spans="1:9" ht="28.8" customHeight="1" x14ac:dyDescent="0.3">
      <c r="A27" s="14">
        <v>5</v>
      </c>
      <c r="B27" s="241" t="s">
        <v>143</v>
      </c>
      <c r="C27" s="242"/>
      <c r="D27" s="106">
        <v>315000</v>
      </c>
      <c r="E27" s="57"/>
      <c r="F27" s="90">
        <f t="shared" si="0"/>
        <v>0</v>
      </c>
      <c r="G27" s="219"/>
      <c r="H27" s="219"/>
      <c r="I27" s="219"/>
    </row>
    <row r="28" spans="1:9" ht="28.8" customHeight="1" x14ac:dyDescent="0.3">
      <c r="A28" s="14">
        <v>6</v>
      </c>
      <c r="B28" s="241" t="s">
        <v>144</v>
      </c>
      <c r="C28" s="242"/>
      <c r="D28" s="106">
        <v>10000</v>
      </c>
      <c r="E28" s="57"/>
      <c r="F28" s="90">
        <f t="shared" si="0"/>
        <v>0</v>
      </c>
      <c r="G28" s="219"/>
      <c r="H28" s="219"/>
      <c r="I28" s="219"/>
    </row>
    <row r="29" spans="1:9" ht="28.8" customHeight="1" x14ac:dyDescent="0.3">
      <c r="A29" s="14">
        <v>7</v>
      </c>
      <c r="B29" s="243" t="s">
        <v>145</v>
      </c>
      <c r="C29" s="243"/>
      <c r="D29" s="106">
        <v>2364</v>
      </c>
      <c r="E29" s="57"/>
      <c r="F29" s="90">
        <f t="shared" si="0"/>
        <v>0</v>
      </c>
      <c r="G29" s="219"/>
      <c r="H29" s="219"/>
      <c r="I29" s="219"/>
    </row>
    <row r="30" spans="1:9" ht="28.8" customHeight="1" x14ac:dyDescent="0.3">
      <c r="A30" s="14">
        <v>8</v>
      </c>
      <c r="B30" s="148" t="s">
        <v>118</v>
      </c>
      <c r="C30" s="150"/>
      <c r="D30" s="86">
        <v>210000</v>
      </c>
      <c r="E30" s="57"/>
      <c r="F30" s="90">
        <f t="shared" si="0"/>
        <v>0</v>
      </c>
      <c r="G30" s="219"/>
      <c r="H30" s="219"/>
      <c r="I30" s="219"/>
    </row>
    <row r="31" spans="1:9" ht="25.2" customHeight="1" thickBot="1" x14ac:dyDescent="0.35">
      <c r="A31" s="184">
        <v>9</v>
      </c>
      <c r="B31" s="192" t="s">
        <v>119</v>
      </c>
      <c r="C31" s="193"/>
      <c r="D31" s="194">
        <v>380000</v>
      </c>
      <c r="E31" s="186"/>
      <c r="F31" s="195">
        <f t="shared" si="0"/>
        <v>0</v>
      </c>
      <c r="G31" s="219"/>
      <c r="H31" s="219"/>
      <c r="I31" s="219"/>
    </row>
    <row r="32" spans="1:9" ht="25.2" customHeight="1" thickBot="1" x14ac:dyDescent="0.35">
      <c r="A32" s="196"/>
      <c r="B32" s="197"/>
      <c r="C32" s="198"/>
      <c r="D32" s="199" t="s">
        <v>149</v>
      </c>
      <c r="E32" s="200"/>
      <c r="F32" s="201">
        <f>SUM(F23:F31)</f>
        <v>0</v>
      </c>
      <c r="G32" s="219"/>
      <c r="H32" s="219"/>
      <c r="I32" s="219"/>
    </row>
    <row r="33" spans="1:9" ht="13.8" customHeight="1" x14ac:dyDescent="0.3">
      <c r="A33" s="226"/>
      <c r="B33" s="226"/>
      <c r="C33" s="226"/>
      <c r="D33" s="226"/>
      <c r="E33" s="226"/>
      <c r="F33" s="226"/>
      <c r="G33" s="219"/>
      <c r="H33" s="219"/>
      <c r="I33" s="219"/>
    </row>
    <row r="34" spans="1:9" ht="14.4" customHeight="1" thickBot="1" x14ac:dyDescent="0.35">
      <c r="A34" s="219"/>
      <c r="B34" s="219"/>
      <c r="C34" s="219"/>
      <c r="D34" s="219"/>
      <c r="E34" s="219"/>
      <c r="F34" s="219"/>
      <c r="G34" s="219"/>
      <c r="H34" s="219"/>
      <c r="I34" s="219"/>
    </row>
    <row r="35" spans="1:9" ht="28.95" customHeight="1" thickBot="1" x14ac:dyDescent="0.35">
      <c r="A35" s="219"/>
      <c r="B35" s="155" t="s">
        <v>26</v>
      </c>
      <c r="C35" s="156"/>
      <c r="D35" s="98">
        <f>H18+F32</f>
        <v>0</v>
      </c>
      <c r="E35" s="219"/>
      <c r="F35" s="219"/>
      <c r="G35" s="219"/>
      <c r="H35" s="219"/>
      <c r="I35" s="219"/>
    </row>
    <row r="36" spans="1:9" ht="28.95" customHeight="1" x14ac:dyDescent="0.3">
      <c r="A36" s="219"/>
      <c r="B36" s="219"/>
      <c r="C36" s="219"/>
      <c r="D36" s="219"/>
      <c r="E36" s="219"/>
      <c r="F36" s="219"/>
      <c r="G36" s="219"/>
      <c r="H36" s="219"/>
      <c r="I36" s="219"/>
    </row>
    <row r="37" spans="1:9" x14ac:dyDescent="0.3">
      <c r="A37" s="219"/>
      <c r="B37" s="219"/>
      <c r="C37" s="219"/>
      <c r="D37" s="219"/>
      <c r="E37" s="219"/>
      <c r="F37" s="219"/>
      <c r="G37" s="219"/>
      <c r="H37" s="219"/>
    </row>
    <row r="38" spans="1:9" x14ac:dyDescent="0.3">
      <c r="A38" s="219"/>
      <c r="B38" s="219"/>
      <c r="C38" s="219"/>
      <c r="D38" s="219"/>
      <c r="E38" s="219"/>
      <c r="F38" s="219"/>
      <c r="G38" s="219"/>
      <c r="H38" s="219"/>
    </row>
    <row r="39" spans="1:9" s="78" customFormat="1" x14ac:dyDescent="0.3">
      <c r="A39" s="225"/>
      <c r="B39" s="225"/>
      <c r="C39" s="225"/>
      <c r="D39" s="225"/>
      <c r="E39" s="225"/>
      <c r="F39" s="225"/>
      <c r="G39" s="225"/>
      <c r="H39" s="225"/>
    </row>
    <row r="40" spans="1:9" ht="49.2" customHeight="1" x14ac:dyDescent="0.3">
      <c r="B40" s="219"/>
      <c r="C40" s="219"/>
      <c r="D40" s="219"/>
      <c r="E40" s="219"/>
      <c r="F40" s="219"/>
      <c r="G40" s="219"/>
      <c r="H40" s="219"/>
    </row>
    <row r="42" spans="1:9" ht="29.4" customHeight="1" x14ac:dyDescent="0.3"/>
    <row r="44" spans="1:9" x14ac:dyDescent="0.3">
      <c r="D44" s="85"/>
    </row>
  </sheetData>
  <sheetProtection sheet="1" selectLockedCells="1"/>
  <mergeCells count="35">
    <mergeCell ref="B35:C35"/>
    <mergeCell ref="A5:E5"/>
    <mergeCell ref="A1:C1"/>
    <mergeCell ref="A2:C2"/>
    <mergeCell ref="F2:H2"/>
    <mergeCell ref="A3:B3"/>
    <mergeCell ref="A4:B4"/>
    <mergeCell ref="B10:G10"/>
    <mergeCell ref="B30:C30"/>
    <mergeCell ref="B31:C31"/>
    <mergeCell ref="B22:C22"/>
    <mergeCell ref="B23:C23"/>
    <mergeCell ref="A21:F21"/>
    <mergeCell ref="A18:E18"/>
    <mergeCell ref="F18:G18"/>
    <mergeCell ref="A6:H6"/>
    <mergeCell ref="A7:H7"/>
    <mergeCell ref="B8:G8"/>
    <mergeCell ref="B9:G9"/>
    <mergeCell ref="A32:C32"/>
    <mergeCell ref="A33:F33"/>
    <mergeCell ref="D32:E32"/>
    <mergeCell ref="B16:G16"/>
    <mergeCell ref="B17:G17"/>
    <mergeCell ref="B11:G11"/>
    <mergeCell ref="B12:G12"/>
    <mergeCell ref="B13:G13"/>
    <mergeCell ref="B14:G14"/>
    <mergeCell ref="B15:G15"/>
    <mergeCell ref="B24:C24"/>
    <mergeCell ref="B25:C25"/>
    <mergeCell ref="B27:C27"/>
    <mergeCell ref="B29:C29"/>
    <mergeCell ref="B28:C28"/>
    <mergeCell ref="B26:C26"/>
  </mergeCells>
  <conditionalFormatting sqref="A1:C1">
    <cfRule type="containsText" dxfId="1" priority="1" operator="containsText" text="Q-">
      <formula>NOT(ISERROR(SEARCH("Q-",A1)))</formula>
    </cfRule>
  </conditionalFormatting>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D3E5-9915-46DD-A186-CEFF422592D9}">
  <dimension ref="A1:S26"/>
  <sheetViews>
    <sheetView zoomScaleNormal="100" workbookViewId="0">
      <selection activeCell="F2" sqref="F2:H2"/>
    </sheetView>
  </sheetViews>
  <sheetFormatPr defaultRowHeight="14.4" x14ac:dyDescent="0.3"/>
  <cols>
    <col min="1" max="1" width="4.6640625" customWidth="1"/>
    <col min="2" max="2" width="11.6640625" customWidth="1"/>
    <col min="3" max="3" width="35" customWidth="1"/>
    <col min="4" max="4" width="14" customWidth="1"/>
    <col min="5" max="5" width="21.33203125" customWidth="1"/>
    <col min="6" max="6" width="21.77734375" customWidth="1"/>
    <col min="7" max="7" width="16.33203125" customWidth="1"/>
    <col min="8" max="8" width="14" customWidth="1"/>
    <col min="9" max="9" width="17" customWidth="1"/>
    <col min="10" max="10" width="12" customWidth="1"/>
    <col min="11" max="11" width="15.6640625" customWidth="1"/>
    <col min="12" max="12" width="14" customWidth="1"/>
    <col min="13" max="13" width="16.6640625" customWidth="1"/>
    <col min="14" max="14" width="14" customWidth="1"/>
    <col min="15" max="15" width="17.33203125" customWidth="1"/>
    <col min="16" max="16" width="12.88671875" customWidth="1"/>
    <col min="17" max="17" width="17.77734375" customWidth="1"/>
    <col min="18" max="18" width="15.21875" customWidth="1"/>
    <col min="19" max="19" width="16.88671875" customWidth="1"/>
  </cols>
  <sheetData>
    <row r="1" spans="1:19" s="7" customFormat="1" x14ac:dyDescent="0.3">
      <c r="A1" s="210" t="s">
        <v>3</v>
      </c>
      <c r="B1" s="210"/>
      <c r="C1" s="210"/>
      <c r="D1" s="211"/>
      <c r="E1" s="212"/>
      <c r="F1" s="212"/>
      <c r="G1" s="212"/>
      <c r="H1" s="212"/>
      <c r="I1" s="212"/>
      <c r="J1" s="212"/>
      <c r="K1" s="212"/>
      <c r="L1" s="212"/>
      <c r="M1" s="212"/>
      <c r="N1" s="212"/>
      <c r="O1" s="212"/>
      <c r="P1" s="212"/>
      <c r="Q1" s="212"/>
      <c r="R1" s="212"/>
      <c r="S1" s="212"/>
    </row>
    <row r="2" spans="1:19" s="7" customFormat="1" ht="15" thickBot="1" x14ac:dyDescent="0.35">
      <c r="A2" s="213" t="s">
        <v>4</v>
      </c>
      <c r="B2" s="213"/>
      <c r="C2" s="213"/>
      <c r="D2" s="214"/>
      <c r="E2" s="215" t="s">
        <v>23</v>
      </c>
      <c r="F2" s="157"/>
      <c r="G2" s="157"/>
      <c r="H2" s="157"/>
      <c r="I2" s="216"/>
      <c r="J2" s="212"/>
      <c r="K2" s="212"/>
      <c r="L2" s="212"/>
      <c r="M2" s="212"/>
      <c r="N2" s="212"/>
      <c r="O2" s="212"/>
      <c r="P2" s="212"/>
      <c r="Q2" s="212"/>
      <c r="R2" s="212"/>
      <c r="S2" s="212"/>
    </row>
    <row r="3" spans="1:19" s="7" customFormat="1" ht="8.4" customHeight="1" x14ac:dyDescent="0.3">
      <c r="A3" s="212"/>
      <c r="B3" s="212"/>
      <c r="C3" s="211"/>
      <c r="D3" s="211"/>
      <c r="E3" s="212"/>
      <c r="F3" s="212"/>
      <c r="G3" s="212"/>
      <c r="H3" s="212"/>
      <c r="I3" s="212"/>
      <c r="J3" s="212"/>
      <c r="K3" s="212"/>
      <c r="L3" s="212"/>
      <c r="M3" s="212"/>
      <c r="N3" s="212"/>
      <c r="O3" s="212"/>
      <c r="P3" s="212"/>
      <c r="Q3" s="212"/>
      <c r="R3" s="212"/>
      <c r="S3" s="212"/>
    </row>
    <row r="4" spans="1:19" s="7" customFormat="1" ht="19.2" customHeight="1" x14ac:dyDescent="0.3">
      <c r="A4" s="217" t="s">
        <v>138</v>
      </c>
      <c r="B4" s="217"/>
      <c r="C4" s="212"/>
      <c r="D4" s="212"/>
      <c r="E4" s="212"/>
      <c r="F4" s="212"/>
      <c r="G4" s="212"/>
      <c r="H4" s="212"/>
      <c r="I4" s="212"/>
      <c r="J4" s="212"/>
      <c r="K4" s="212"/>
      <c r="L4" s="212"/>
      <c r="M4" s="212"/>
      <c r="N4" s="212"/>
      <c r="O4" s="212"/>
      <c r="P4" s="212"/>
      <c r="Q4" s="212"/>
      <c r="R4" s="212"/>
      <c r="S4" s="212"/>
    </row>
    <row r="5" spans="1:19" x14ac:dyDescent="0.3">
      <c r="A5" s="218" t="s">
        <v>24</v>
      </c>
      <c r="B5" s="218"/>
      <c r="C5" s="218"/>
      <c r="D5" s="218"/>
      <c r="E5" s="218"/>
      <c r="F5" s="219"/>
      <c r="G5" s="219"/>
      <c r="H5" s="220"/>
      <c r="I5" s="220"/>
      <c r="J5" s="219"/>
      <c r="K5" s="219"/>
      <c r="L5" s="219"/>
      <c r="M5" s="219"/>
      <c r="N5" s="219"/>
      <c r="O5" s="219"/>
      <c r="P5" s="219"/>
      <c r="Q5" s="219"/>
      <c r="R5" s="219"/>
      <c r="S5" s="219"/>
    </row>
    <row r="6" spans="1:19" ht="142.19999999999999" customHeight="1" x14ac:dyDescent="0.3">
      <c r="B6" s="221" t="s">
        <v>161</v>
      </c>
      <c r="C6" s="221"/>
      <c r="D6" s="221"/>
      <c r="E6" s="221"/>
      <c r="F6" s="221"/>
      <c r="G6" s="221"/>
      <c r="H6" s="221"/>
      <c r="I6" s="221"/>
      <c r="J6" s="221"/>
      <c r="K6" s="221"/>
      <c r="L6" s="221"/>
      <c r="M6" s="219"/>
      <c r="N6" s="219"/>
      <c r="O6" s="219"/>
      <c r="P6" s="219"/>
      <c r="Q6" s="219"/>
      <c r="R6" s="219"/>
      <c r="S6" s="219"/>
    </row>
    <row r="7" spans="1:19" ht="7.8" customHeight="1" x14ac:dyDescent="0.3">
      <c r="A7" s="219"/>
      <c r="B7" s="219"/>
      <c r="C7" s="219"/>
      <c r="D7" s="219"/>
      <c r="E7" s="219"/>
      <c r="F7" s="219"/>
      <c r="G7" s="219"/>
      <c r="H7" s="219"/>
      <c r="I7" s="219"/>
      <c r="J7" s="219"/>
      <c r="K7" s="219"/>
      <c r="L7" s="219"/>
      <c r="M7" s="219"/>
      <c r="N7" s="219"/>
      <c r="O7" s="219"/>
      <c r="P7" s="219"/>
      <c r="Q7" s="219"/>
      <c r="R7" s="219"/>
      <c r="S7" s="219"/>
    </row>
    <row r="8" spans="1:19" ht="25.2" customHeight="1" x14ac:dyDescent="0.3">
      <c r="A8" s="219"/>
      <c r="B8" s="206" t="s">
        <v>109</v>
      </c>
      <c r="C8" s="207"/>
      <c r="D8" s="207"/>
      <c r="E8" s="207"/>
      <c r="F8" s="207"/>
      <c r="G8" s="207"/>
      <c r="H8" s="207"/>
      <c r="I8" s="207"/>
      <c r="J8" s="207"/>
      <c r="K8" s="207"/>
      <c r="L8" s="207"/>
      <c r="M8" s="207"/>
      <c r="N8" s="207"/>
      <c r="O8" s="207"/>
      <c r="P8" s="207"/>
      <c r="Q8" s="207"/>
      <c r="R8" s="207"/>
      <c r="S8" s="207"/>
    </row>
    <row r="9" spans="1:19" ht="26.4" customHeight="1" x14ac:dyDescent="0.3">
      <c r="A9" s="219"/>
      <c r="B9" s="209" t="s">
        <v>30</v>
      </c>
      <c r="C9" s="209" t="s">
        <v>10</v>
      </c>
      <c r="D9" s="209"/>
      <c r="E9" s="208" t="s">
        <v>146</v>
      </c>
      <c r="F9" s="179" t="s">
        <v>151</v>
      </c>
      <c r="G9" s="180"/>
      <c r="H9" s="162" t="s">
        <v>45</v>
      </c>
      <c r="I9" s="161"/>
      <c r="J9" s="160" t="s">
        <v>46</v>
      </c>
      <c r="K9" s="161"/>
      <c r="L9" s="160" t="s">
        <v>47</v>
      </c>
      <c r="M9" s="161"/>
      <c r="N9" s="160" t="s">
        <v>48</v>
      </c>
      <c r="O9" s="161"/>
      <c r="P9" s="160" t="s">
        <v>49</v>
      </c>
      <c r="Q9" s="161"/>
      <c r="R9" s="160" t="s">
        <v>50</v>
      </c>
      <c r="S9" s="161"/>
    </row>
    <row r="10" spans="1:19" ht="26.4" x14ac:dyDescent="0.3">
      <c r="A10" s="219"/>
      <c r="B10" s="209"/>
      <c r="C10" s="209"/>
      <c r="D10" s="209"/>
      <c r="E10" s="208"/>
      <c r="F10" s="77" t="s">
        <v>95</v>
      </c>
      <c r="G10" s="77" t="s">
        <v>152</v>
      </c>
      <c r="H10" s="77" t="s">
        <v>95</v>
      </c>
      <c r="I10" s="77" t="s">
        <v>51</v>
      </c>
      <c r="J10" s="77" t="s">
        <v>95</v>
      </c>
      <c r="K10" s="77" t="s">
        <v>51</v>
      </c>
      <c r="L10" s="77" t="s">
        <v>95</v>
      </c>
      <c r="M10" s="77" t="s">
        <v>51</v>
      </c>
      <c r="N10" s="77" t="s">
        <v>95</v>
      </c>
      <c r="O10" s="77" t="s">
        <v>51</v>
      </c>
      <c r="P10" s="77" t="s">
        <v>95</v>
      </c>
      <c r="Q10" s="77" t="s">
        <v>51</v>
      </c>
      <c r="R10" s="77" t="s">
        <v>95</v>
      </c>
      <c r="S10" s="77" t="s">
        <v>51</v>
      </c>
    </row>
    <row r="11" spans="1:19" x14ac:dyDescent="0.3">
      <c r="A11" s="219"/>
      <c r="B11" s="13">
        <v>1</v>
      </c>
      <c r="C11" s="244" t="s">
        <v>156</v>
      </c>
      <c r="D11" s="244"/>
      <c r="E11" s="11" t="s">
        <v>52</v>
      </c>
      <c r="F11" s="181"/>
      <c r="G11" s="182">
        <f>F11*1756944*0.4167</f>
        <v>0</v>
      </c>
      <c r="H11" s="181"/>
      <c r="I11" s="182">
        <f>H11*1756944</f>
        <v>0</v>
      </c>
      <c r="J11" s="181"/>
      <c r="K11" s="182">
        <f>J11*1756944</f>
        <v>0</v>
      </c>
      <c r="L11" s="181"/>
      <c r="M11" s="182">
        <f>L11*1756944</f>
        <v>0</v>
      </c>
      <c r="N11" s="181"/>
      <c r="O11" s="182">
        <f>N11*1756944</f>
        <v>0</v>
      </c>
      <c r="P11" s="181"/>
      <c r="Q11" s="182">
        <f>P11*1756944</f>
        <v>0</v>
      </c>
      <c r="R11" s="181"/>
      <c r="S11" s="182">
        <f>R11*1756944</f>
        <v>0</v>
      </c>
    </row>
    <row r="12" spans="1:19" x14ac:dyDescent="0.3">
      <c r="A12" s="219"/>
      <c r="B12" s="13">
        <v>2</v>
      </c>
      <c r="C12" s="245" t="s">
        <v>157</v>
      </c>
      <c r="D12" s="246"/>
      <c r="E12" s="11" t="s">
        <v>53</v>
      </c>
      <c r="F12" s="181"/>
      <c r="G12" s="182">
        <f>F12*315000*0.4167</f>
        <v>0</v>
      </c>
      <c r="H12" s="181"/>
      <c r="I12" s="182">
        <f>H12*315000</f>
        <v>0</v>
      </c>
      <c r="J12" s="181"/>
      <c r="K12" s="182">
        <f>J12*315000</f>
        <v>0</v>
      </c>
      <c r="L12" s="181"/>
      <c r="M12" s="182">
        <f>L12*315000</f>
        <v>0</v>
      </c>
      <c r="N12" s="181"/>
      <c r="O12" s="182">
        <f>N12*315000</f>
        <v>0</v>
      </c>
      <c r="P12" s="181"/>
      <c r="Q12" s="182">
        <f>P12*315000</f>
        <v>0</v>
      </c>
      <c r="R12" s="181"/>
      <c r="S12" s="182">
        <f>R12*315000</f>
        <v>0</v>
      </c>
    </row>
    <row r="13" spans="1:19" x14ac:dyDescent="0.3">
      <c r="A13" s="219"/>
      <c r="B13" s="79">
        <v>3</v>
      </c>
      <c r="C13" s="247" t="s">
        <v>158</v>
      </c>
      <c r="D13" s="248"/>
      <c r="E13" s="11" t="s">
        <v>54</v>
      </c>
      <c r="F13" s="181"/>
      <c r="G13" s="182">
        <f>F13*10000*0.4167</f>
        <v>0</v>
      </c>
      <c r="H13" s="181"/>
      <c r="I13" s="182">
        <f>H13*10000</f>
        <v>0</v>
      </c>
      <c r="J13" s="181"/>
      <c r="K13" s="182">
        <f>J13*10000</f>
        <v>0</v>
      </c>
      <c r="L13" s="181"/>
      <c r="M13" s="182">
        <f>L13*10000</f>
        <v>0</v>
      </c>
      <c r="N13" s="181"/>
      <c r="O13" s="182">
        <f>N13*10000</f>
        <v>0</v>
      </c>
      <c r="P13" s="181"/>
      <c r="Q13" s="182">
        <f>P13*10000</f>
        <v>0</v>
      </c>
      <c r="R13" s="181"/>
      <c r="S13" s="182">
        <f>R13*10000</f>
        <v>0</v>
      </c>
    </row>
    <row r="14" spans="1:19" x14ac:dyDescent="0.3">
      <c r="A14" s="219"/>
      <c r="B14" s="13">
        <v>4</v>
      </c>
      <c r="C14" s="244" t="s">
        <v>159</v>
      </c>
      <c r="D14" s="244"/>
      <c r="E14" s="12" t="s">
        <v>55</v>
      </c>
      <c r="F14" s="181"/>
      <c r="G14" s="182">
        <f>F14*2364*0.4167</f>
        <v>0</v>
      </c>
      <c r="H14" s="181"/>
      <c r="I14" s="182">
        <f>H14*2364</f>
        <v>0</v>
      </c>
      <c r="J14" s="181"/>
      <c r="K14" s="182">
        <f>J14*2364</f>
        <v>0</v>
      </c>
      <c r="L14" s="181"/>
      <c r="M14" s="182">
        <f>L14*2364</f>
        <v>0</v>
      </c>
      <c r="N14" s="181"/>
      <c r="O14" s="182">
        <f>N14*2364</f>
        <v>0</v>
      </c>
      <c r="P14" s="181"/>
      <c r="Q14" s="182">
        <f>P14*2364</f>
        <v>0</v>
      </c>
      <c r="R14" s="181"/>
      <c r="S14" s="182">
        <f>R14*2364</f>
        <v>0</v>
      </c>
    </row>
    <row r="15" spans="1:19" x14ac:dyDescent="0.3">
      <c r="A15" s="219"/>
      <c r="B15" s="13">
        <v>5</v>
      </c>
      <c r="C15" s="243" t="s">
        <v>160</v>
      </c>
      <c r="D15" s="243"/>
      <c r="E15" s="91" t="s">
        <v>147</v>
      </c>
      <c r="F15" s="181"/>
      <c r="G15" s="182">
        <f>F15*6*0.4167</f>
        <v>0</v>
      </c>
      <c r="H15" s="181"/>
      <c r="I15" s="182">
        <f>H15*6</f>
        <v>0</v>
      </c>
      <c r="J15" s="181"/>
      <c r="K15" s="182">
        <f>J15*6</f>
        <v>0</v>
      </c>
      <c r="L15" s="181"/>
      <c r="M15" s="182">
        <f>L15*6</f>
        <v>0</v>
      </c>
      <c r="N15" s="181"/>
      <c r="O15" s="182">
        <f>N15*6</f>
        <v>0</v>
      </c>
      <c r="P15" s="181"/>
      <c r="Q15" s="182">
        <f>P15*6</f>
        <v>0</v>
      </c>
      <c r="R15" s="181"/>
      <c r="S15" s="182">
        <f>R15*6</f>
        <v>0</v>
      </c>
    </row>
    <row r="16" spans="1:19" x14ac:dyDescent="0.3">
      <c r="A16" s="219"/>
      <c r="B16" s="13">
        <v>6</v>
      </c>
      <c r="C16" s="151" t="s">
        <v>113</v>
      </c>
      <c r="D16" s="151"/>
      <c r="E16" s="91" t="s">
        <v>122</v>
      </c>
      <c r="F16" s="181"/>
      <c r="G16" s="182">
        <f>F16*48000*0.4167</f>
        <v>0</v>
      </c>
      <c r="H16" s="181"/>
      <c r="I16" s="182">
        <f>H16*48000</f>
        <v>0</v>
      </c>
      <c r="J16" s="181"/>
      <c r="K16" s="182">
        <f>J16*48000</f>
        <v>0</v>
      </c>
      <c r="L16" s="181"/>
      <c r="M16" s="182">
        <f>L16*48000</f>
        <v>0</v>
      </c>
      <c r="N16" s="181"/>
      <c r="O16" s="182">
        <f>N16*48000</f>
        <v>0</v>
      </c>
      <c r="P16" s="181"/>
      <c r="Q16" s="182">
        <f>P16*48000</f>
        <v>0</v>
      </c>
      <c r="R16" s="181"/>
      <c r="S16" s="182">
        <f>R16*48000</f>
        <v>0</v>
      </c>
    </row>
    <row r="17" spans="1:19" x14ac:dyDescent="0.3">
      <c r="A17" s="219"/>
      <c r="B17" s="13">
        <v>7</v>
      </c>
      <c r="C17" s="151" t="s">
        <v>114</v>
      </c>
      <c r="D17" s="151"/>
      <c r="E17" s="92" t="s">
        <v>122</v>
      </c>
      <c r="F17" s="181"/>
      <c r="G17" s="182">
        <f>F17*48000*0.4167</f>
        <v>0</v>
      </c>
      <c r="H17" s="181"/>
      <c r="I17" s="182">
        <f>H17*48000</f>
        <v>0</v>
      </c>
      <c r="J17" s="181"/>
      <c r="K17" s="182">
        <f>J17*48000</f>
        <v>0</v>
      </c>
      <c r="L17" s="181"/>
      <c r="M17" s="182">
        <f>L17*48000</f>
        <v>0</v>
      </c>
      <c r="N17" s="181"/>
      <c r="O17" s="182">
        <f>N17*48000</f>
        <v>0</v>
      </c>
      <c r="P17" s="181"/>
      <c r="Q17" s="182">
        <f>P17*48000</f>
        <v>0</v>
      </c>
      <c r="R17" s="181"/>
      <c r="S17" s="182">
        <f>R17*48000</f>
        <v>0</v>
      </c>
    </row>
    <row r="18" spans="1:19" x14ac:dyDescent="0.3">
      <c r="A18" s="219"/>
      <c r="B18" s="13">
        <v>8</v>
      </c>
      <c r="C18" s="151" t="s">
        <v>115</v>
      </c>
      <c r="D18" s="151"/>
      <c r="E18" s="92" t="s">
        <v>122</v>
      </c>
      <c r="F18" s="181"/>
      <c r="G18" s="182">
        <f>F18*48000*0.4167</f>
        <v>0</v>
      </c>
      <c r="H18" s="181"/>
      <c r="I18" s="182">
        <f>H18*48000</f>
        <v>0</v>
      </c>
      <c r="J18" s="181"/>
      <c r="K18" s="182">
        <f>J18*48000</f>
        <v>0</v>
      </c>
      <c r="L18" s="181"/>
      <c r="M18" s="182">
        <f>L18*48000</f>
        <v>0</v>
      </c>
      <c r="N18" s="181"/>
      <c r="O18" s="182">
        <f>N18*48000</f>
        <v>0</v>
      </c>
      <c r="P18" s="181"/>
      <c r="Q18" s="182">
        <f>P18*48000</f>
        <v>0</v>
      </c>
      <c r="R18" s="181"/>
      <c r="S18" s="182">
        <f>R18*48000</f>
        <v>0</v>
      </c>
    </row>
    <row r="19" spans="1:19" ht="24.6" customHeight="1" x14ac:dyDescent="0.3">
      <c r="A19" s="219"/>
      <c r="B19" s="13">
        <v>9</v>
      </c>
      <c r="C19" s="148" t="s">
        <v>127</v>
      </c>
      <c r="D19" s="150"/>
      <c r="E19" s="92" t="s">
        <v>122</v>
      </c>
      <c r="F19" s="181"/>
      <c r="G19" s="182">
        <f>F19*48000*0.4167</f>
        <v>0</v>
      </c>
      <c r="H19" s="181"/>
      <c r="I19" s="182">
        <f>H19*48000</f>
        <v>0</v>
      </c>
      <c r="J19" s="181"/>
      <c r="K19" s="182">
        <f>J19*48000</f>
        <v>0</v>
      </c>
      <c r="L19" s="181"/>
      <c r="M19" s="182">
        <f>L19*48000</f>
        <v>0</v>
      </c>
      <c r="N19" s="181"/>
      <c r="O19" s="182">
        <f>N19*48000</f>
        <v>0</v>
      </c>
      <c r="P19" s="181"/>
      <c r="Q19" s="182">
        <f>P19*48000</f>
        <v>0</v>
      </c>
      <c r="R19" s="181"/>
      <c r="S19" s="182">
        <f>R19*48000</f>
        <v>0</v>
      </c>
    </row>
    <row r="20" spans="1:19" x14ac:dyDescent="0.3">
      <c r="A20" s="219"/>
      <c r="B20" s="13">
        <v>10</v>
      </c>
      <c r="C20" s="165" t="s">
        <v>56</v>
      </c>
      <c r="D20" s="165"/>
      <c r="E20" s="12" t="s">
        <v>57</v>
      </c>
      <c r="F20" s="181"/>
      <c r="G20" s="182">
        <f>F20*2000*0.4167</f>
        <v>0</v>
      </c>
      <c r="H20" s="181"/>
      <c r="I20" s="182">
        <f>H20*2000</f>
        <v>0</v>
      </c>
      <c r="J20" s="181"/>
      <c r="K20" s="182">
        <f>J20*2000</f>
        <v>0</v>
      </c>
      <c r="L20" s="181"/>
      <c r="M20" s="182">
        <f>L20*2000</f>
        <v>0</v>
      </c>
      <c r="N20" s="181"/>
      <c r="O20" s="182">
        <f>N20*2000</f>
        <v>0</v>
      </c>
      <c r="P20" s="181"/>
      <c r="Q20" s="182">
        <f>P20*2000</f>
        <v>0</v>
      </c>
      <c r="R20" s="181"/>
      <c r="S20" s="182">
        <f>R20*2000</f>
        <v>0</v>
      </c>
    </row>
    <row r="21" spans="1:19" ht="15" thickBot="1" x14ac:dyDescent="0.35">
      <c r="A21" s="219"/>
      <c r="B21" s="249"/>
      <c r="C21" s="250"/>
      <c r="D21" s="250"/>
      <c r="E21" s="250"/>
      <c r="F21" s="93" t="s">
        <v>108</v>
      </c>
      <c r="G21" s="100">
        <f>SUM(G11:G20)</f>
        <v>0</v>
      </c>
      <c r="H21" s="93" t="s">
        <v>108</v>
      </c>
      <c r="I21" s="183">
        <f>SUM(I11:I20)</f>
        <v>0</v>
      </c>
      <c r="J21" s="87" t="s">
        <v>108</v>
      </c>
      <c r="K21" s="100">
        <f>SUM(K11:K20)</f>
        <v>0</v>
      </c>
      <c r="L21" s="87" t="s">
        <v>108</v>
      </c>
      <c r="M21" s="100">
        <f>SUM(M11:M20)</f>
        <v>0</v>
      </c>
      <c r="N21" s="87" t="s">
        <v>108</v>
      </c>
      <c r="O21" s="100">
        <f>SUM(O11:O20)</f>
        <v>0</v>
      </c>
      <c r="P21" s="87" t="s">
        <v>108</v>
      </c>
      <c r="Q21" s="100">
        <f>SUM(Q11:Q20)</f>
        <v>0</v>
      </c>
      <c r="R21" s="87" t="s">
        <v>108</v>
      </c>
      <c r="S21" s="100">
        <f>SUM(S11:S20)</f>
        <v>0</v>
      </c>
    </row>
    <row r="22" spans="1:19" ht="21.6" customHeight="1" x14ac:dyDescent="0.3">
      <c r="A22" s="219"/>
      <c r="B22" s="166" t="s">
        <v>111</v>
      </c>
      <c r="C22" s="167"/>
      <c r="D22" s="167"/>
      <c r="E22" s="167"/>
      <c r="F22" s="167"/>
      <c r="G22" s="167"/>
      <c r="H22" s="219"/>
      <c r="I22" s="219"/>
      <c r="J22" s="219"/>
      <c r="K22" s="219"/>
      <c r="L22" s="219"/>
      <c r="M22" s="219"/>
      <c r="N22" s="219"/>
      <c r="O22" s="219"/>
      <c r="P22" s="219"/>
      <c r="Q22" s="219"/>
      <c r="R22" s="219"/>
      <c r="S22" s="219"/>
    </row>
    <row r="23" spans="1:19" ht="8.4" customHeight="1" x14ac:dyDescent="0.3">
      <c r="A23" s="219"/>
      <c r="B23" s="219"/>
      <c r="C23" s="219"/>
      <c r="D23" s="219"/>
      <c r="E23" s="219"/>
      <c r="F23" s="219"/>
      <c r="G23" s="219"/>
      <c r="H23" s="219"/>
      <c r="I23" s="219"/>
      <c r="J23" s="219"/>
      <c r="K23" s="219"/>
      <c r="L23" s="219"/>
      <c r="M23" s="219"/>
      <c r="N23" s="219"/>
      <c r="O23" s="219"/>
      <c r="P23" s="219"/>
      <c r="Q23" s="219"/>
      <c r="R23" s="219"/>
      <c r="S23" s="219"/>
    </row>
    <row r="24" spans="1:19" ht="15" thickBot="1" x14ac:dyDescent="0.35">
      <c r="A24" s="219"/>
      <c r="B24" s="219"/>
      <c r="C24" s="219"/>
      <c r="D24" s="219"/>
      <c r="E24" s="219"/>
      <c r="F24" s="219"/>
      <c r="G24" s="219"/>
      <c r="H24" s="219"/>
      <c r="I24" s="219"/>
      <c r="J24" s="219"/>
      <c r="K24" s="219"/>
      <c r="L24" s="219"/>
      <c r="M24" s="219"/>
      <c r="N24" s="219"/>
      <c r="O24" s="219"/>
      <c r="P24" s="219"/>
      <c r="Q24" s="219"/>
      <c r="R24" s="219"/>
      <c r="S24" s="219"/>
    </row>
    <row r="25" spans="1:19" ht="23.4" customHeight="1" thickBot="1" x14ac:dyDescent="0.35">
      <c r="A25" s="219"/>
      <c r="B25" s="219"/>
      <c r="C25" s="219"/>
      <c r="D25" s="163" t="s">
        <v>110</v>
      </c>
      <c r="E25" s="164"/>
      <c r="F25" s="99">
        <f>I21+K21+M21+O21+Q21+S21</f>
        <v>0</v>
      </c>
      <c r="G25" s="219"/>
      <c r="H25" s="219"/>
      <c r="I25" s="219"/>
      <c r="J25" s="219"/>
      <c r="K25" s="219"/>
      <c r="L25" s="219"/>
      <c r="M25" s="219"/>
      <c r="N25" s="219"/>
      <c r="O25" s="219"/>
      <c r="P25" s="219"/>
      <c r="Q25" s="219"/>
      <c r="R25" s="219"/>
      <c r="S25" s="219"/>
    </row>
    <row r="26" spans="1:19" x14ac:dyDescent="0.3">
      <c r="A26" s="219"/>
      <c r="B26" s="219"/>
      <c r="C26" s="219"/>
      <c r="D26" s="219"/>
      <c r="E26" s="219"/>
      <c r="F26" s="219"/>
      <c r="G26" s="219"/>
      <c r="H26" s="219"/>
      <c r="I26" s="219"/>
      <c r="J26" s="219"/>
      <c r="K26" s="219"/>
      <c r="L26" s="219"/>
      <c r="M26" s="219"/>
      <c r="N26" s="219"/>
      <c r="O26" s="219"/>
      <c r="P26" s="219"/>
      <c r="Q26" s="219"/>
      <c r="R26" s="219"/>
      <c r="S26" s="219"/>
    </row>
  </sheetData>
  <sheetProtection sheet="1" selectLockedCells="1"/>
  <mergeCells count="26">
    <mergeCell ref="D25:E25"/>
    <mergeCell ref="C19:D19"/>
    <mergeCell ref="A1:C1"/>
    <mergeCell ref="F2:H2"/>
    <mergeCell ref="C20:D20"/>
    <mergeCell ref="C18:D18"/>
    <mergeCell ref="C11:D11"/>
    <mergeCell ref="C14:D14"/>
    <mergeCell ref="A5:E5"/>
    <mergeCell ref="C15:D15"/>
    <mergeCell ref="C16:D16"/>
    <mergeCell ref="C17:D17"/>
    <mergeCell ref="B6:L6"/>
    <mergeCell ref="B22:G22"/>
    <mergeCell ref="R9:S9"/>
    <mergeCell ref="N9:O9"/>
    <mergeCell ref="C12:D12"/>
    <mergeCell ref="P9:Q9"/>
    <mergeCell ref="H9:I9"/>
    <mergeCell ref="J9:K9"/>
    <mergeCell ref="L9:M9"/>
    <mergeCell ref="F9:G9"/>
    <mergeCell ref="B8:S8"/>
    <mergeCell ref="B9:B10"/>
    <mergeCell ref="C9:D10"/>
    <mergeCell ref="E9:E10"/>
  </mergeCells>
  <conditionalFormatting sqref="A1:C1">
    <cfRule type="containsText" dxfId="0" priority="1" operator="containsText" text="Q-">
      <formula>NOT(ISERROR(SEARCH("Q-",A1)))</formula>
    </cfRule>
  </conditionalFormatting>
  <pageMargins left="0.7" right="0.7" top="0.75" bottom="0.75" header="0.3" footer="0.3"/>
  <pageSetup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E67-B12B-4BB1-B8E1-71BE04381C6F}">
  <sheetPr codeName="Sheet1"/>
  <dimension ref="A1:K27"/>
  <sheetViews>
    <sheetView zoomScaleNormal="100" workbookViewId="0">
      <selection activeCell="D14" sqref="D14"/>
    </sheetView>
  </sheetViews>
  <sheetFormatPr defaultColWidth="8.88671875" defaultRowHeight="13.8" x14ac:dyDescent="0.25"/>
  <cols>
    <col min="1" max="1" width="8.88671875" style="1"/>
    <col min="2" max="2" width="38.6640625" style="1" customWidth="1"/>
    <col min="3" max="3" width="35.88671875" style="1" customWidth="1"/>
    <col min="4" max="4" width="22.5546875" style="1" customWidth="1"/>
    <col min="5" max="5" width="27.6640625" style="1" customWidth="1"/>
    <col min="6" max="6" width="20.33203125" style="1" customWidth="1"/>
    <col min="7" max="16384" width="8.88671875" style="1"/>
  </cols>
  <sheetData>
    <row r="1" spans="1:11" ht="14.4" x14ac:dyDescent="0.3">
      <c r="A1" s="210" t="s">
        <v>3</v>
      </c>
      <c r="B1" s="210"/>
      <c r="C1" s="210"/>
      <c r="D1" s="240"/>
      <c r="E1" s="6"/>
      <c r="F1" s="212"/>
      <c r="G1" s="7"/>
      <c r="H1" s="7"/>
      <c r="I1" s="7"/>
      <c r="J1" s="7"/>
      <c r="K1" s="7"/>
    </row>
    <row r="2" spans="1:11" ht="17.399999999999999" customHeight="1" x14ac:dyDescent="0.3">
      <c r="A2" s="130" t="s">
        <v>4</v>
      </c>
      <c r="B2" s="130"/>
      <c r="C2" s="130"/>
      <c r="D2" s="9" t="s">
        <v>23</v>
      </c>
      <c r="E2" s="233"/>
      <c r="F2" s="233"/>
      <c r="G2" s="7"/>
      <c r="H2" s="7"/>
      <c r="I2" s="7"/>
      <c r="J2" s="7"/>
    </row>
    <row r="3" spans="1:11" ht="14.4" x14ac:dyDescent="0.3">
      <c r="A3" s="129" t="s">
        <v>138</v>
      </c>
      <c r="B3" s="129"/>
      <c r="C3" s="6"/>
      <c r="D3" s="6"/>
      <c r="E3" s="6"/>
      <c r="F3" s="212"/>
      <c r="G3" s="7"/>
      <c r="H3" s="7"/>
      <c r="I3" s="7"/>
      <c r="J3" s="7"/>
      <c r="K3" s="7"/>
    </row>
    <row r="4" spans="1:11" ht="14.4" x14ac:dyDescent="0.3">
      <c r="A4" s="130" t="s">
        <v>58</v>
      </c>
      <c r="B4" s="130"/>
      <c r="C4" s="6"/>
      <c r="D4" s="6"/>
      <c r="E4" s="6"/>
      <c r="F4" s="212"/>
      <c r="G4" s="7"/>
      <c r="H4" s="7"/>
      <c r="I4" s="7"/>
      <c r="J4" s="7"/>
      <c r="K4" s="7"/>
    </row>
    <row r="5" spans="1:11" ht="14.4" x14ac:dyDescent="0.3">
      <c r="A5" s="83"/>
      <c r="B5" s="83"/>
      <c r="C5" s="6"/>
      <c r="D5" s="6"/>
      <c r="E5" s="6"/>
      <c r="F5" s="212"/>
      <c r="G5" s="7"/>
      <c r="H5" s="7"/>
      <c r="I5" s="7"/>
      <c r="J5" s="7"/>
      <c r="K5" s="7"/>
    </row>
    <row r="6" spans="1:11" ht="14.4" x14ac:dyDescent="0.3">
      <c r="A6" s="218" t="s">
        <v>24</v>
      </c>
      <c r="B6" s="218"/>
      <c r="C6" s="218"/>
      <c r="D6" s="218"/>
      <c r="E6" s="218"/>
      <c r="F6" s="218"/>
      <c r="G6"/>
      <c r="H6"/>
      <c r="I6"/>
      <c r="J6"/>
      <c r="K6"/>
    </row>
    <row r="7" spans="1:11" ht="81" customHeight="1" x14ac:dyDescent="0.3">
      <c r="A7" s="227" t="s">
        <v>120</v>
      </c>
      <c r="B7" s="228"/>
      <c r="C7" s="228"/>
      <c r="D7" s="228"/>
      <c r="E7" s="228"/>
      <c r="F7" s="228"/>
      <c r="G7"/>
      <c r="H7"/>
      <c r="I7"/>
      <c r="J7"/>
      <c r="K7"/>
    </row>
    <row r="8" spans="1:11" ht="14.4" x14ac:dyDescent="0.3">
      <c r="A8" s="219"/>
      <c r="B8" s="219"/>
      <c r="C8" s="219"/>
      <c r="D8" s="219"/>
      <c r="E8" s="219"/>
      <c r="F8" s="219"/>
      <c r="G8"/>
      <c r="H8"/>
      <c r="I8"/>
      <c r="J8"/>
      <c r="K8"/>
    </row>
    <row r="9" spans="1:11" ht="17.399999999999999" customHeight="1" x14ac:dyDescent="0.3">
      <c r="A9" s="229" t="s">
        <v>134</v>
      </c>
      <c r="B9" s="229"/>
      <c r="C9" s="229"/>
      <c r="D9" s="230"/>
      <c r="E9" s="219"/>
      <c r="F9" s="219"/>
      <c r="G9"/>
      <c r="H9"/>
      <c r="I9"/>
      <c r="J9"/>
      <c r="K9"/>
    </row>
    <row r="10" spans="1:11" ht="7.2" customHeight="1" x14ac:dyDescent="0.3">
      <c r="A10" s="231" t="s">
        <v>121</v>
      </c>
      <c r="B10" s="231"/>
      <c r="C10" s="231"/>
      <c r="D10" s="231"/>
      <c r="E10" s="231"/>
      <c r="F10" s="231"/>
      <c r="G10"/>
      <c r="H10"/>
      <c r="I10"/>
      <c r="J10"/>
      <c r="K10"/>
    </row>
    <row r="11" spans="1:11" ht="22.2" customHeight="1" x14ac:dyDescent="0.3">
      <c r="A11" s="231"/>
      <c r="B11" s="231"/>
      <c r="C11" s="231"/>
      <c r="D11" s="231"/>
      <c r="E11" s="231"/>
      <c r="F11" s="231"/>
      <c r="G11"/>
      <c r="H11"/>
      <c r="I11"/>
      <c r="J11"/>
      <c r="K11"/>
    </row>
    <row r="12" spans="1:11" ht="9.6" customHeight="1" thickBot="1" x14ac:dyDescent="0.35">
      <c r="A12" s="232"/>
      <c r="B12" s="232"/>
      <c r="C12" s="232"/>
      <c r="D12" s="232"/>
      <c r="E12" s="232"/>
      <c r="F12" s="219"/>
      <c r="G12"/>
      <c r="H12"/>
      <c r="I12"/>
      <c r="J12"/>
      <c r="K12"/>
    </row>
    <row r="13" spans="1:11" ht="28.95" customHeight="1" x14ac:dyDescent="0.25">
      <c r="A13" s="34" t="s">
        <v>30</v>
      </c>
      <c r="B13" s="35" t="s">
        <v>10</v>
      </c>
      <c r="C13" s="35" t="s">
        <v>59</v>
      </c>
      <c r="D13" s="35" t="s">
        <v>60</v>
      </c>
      <c r="E13" s="40" t="s">
        <v>61</v>
      </c>
      <c r="F13" s="50"/>
    </row>
    <row r="14" spans="1:11" ht="26.4" x14ac:dyDescent="0.25">
      <c r="A14" s="64">
        <v>1</v>
      </c>
      <c r="B14" s="65" t="s">
        <v>62</v>
      </c>
      <c r="C14" s="65" t="s">
        <v>63</v>
      </c>
      <c r="D14" s="67"/>
      <c r="E14" s="68"/>
      <c r="F14" s="50"/>
    </row>
    <row r="15" spans="1:11" ht="31.2" customHeight="1" x14ac:dyDescent="0.25">
      <c r="A15" s="64">
        <v>2</v>
      </c>
      <c r="B15" s="66" t="s">
        <v>64</v>
      </c>
      <c r="C15" s="65" t="s">
        <v>65</v>
      </c>
      <c r="D15" s="69"/>
      <c r="E15" s="68"/>
      <c r="F15" s="50"/>
    </row>
    <row r="16" spans="1:11" ht="26.4" x14ac:dyDescent="0.25">
      <c r="A16" s="64">
        <v>3</v>
      </c>
      <c r="B16" s="65" t="s">
        <v>66</v>
      </c>
      <c r="C16" s="97" t="s">
        <v>123</v>
      </c>
      <c r="D16" s="69"/>
      <c r="E16" s="68"/>
      <c r="F16" s="50"/>
    </row>
    <row r="17" spans="1:6" ht="26.4" x14ac:dyDescent="0.25">
      <c r="A17" s="64">
        <v>4</v>
      </c>
      <c r="B17" s="66" t="s">
        <v>67</v>
      </c>
      <c r="C17" s="65" t="s">
        <v>68</v>
      </c>
      <c r="D17" s="67"/>
      <c r="E17" s="70"/>
      <c r="F17" s="50"/>
    </row>
    <row r="18" spans="1:6" ht="26.4" x14ac:dyDescent="0.25">
      <c r="A18" s="64">
        <v>5</v>
      </c>
      <c r="B18" s="66" t="s">
        <v>69</v>
      </c>
      <c r="C18" s="65" t="s">
        <v>101</v>
      </c>
      <c r="D18" s="69"/>
      <c r="E18" s="68"/>
      <c r="F18" s="50"/>
    </row>
    <row r="19" spans="1:6" ht="56.4" customHeight="1" x14ac:dyDescent="0.25">
      <c r="A19" s="64">
        <v>6</v>
      </c>
      <c r="B19" s="65" t="s">
        <v>70</v>
      </c>
      <c r="C19" s="65" t="s">
        <v>71</v>
      </c>
      <c r="D19" s="67"/>
      <c r="E19" s="68"/>
      <c r="F19" s="50"/>
    </row>
    <row r="20" spans="1:6" ht="42.6" customHeight="1" x14ac:dyDescent="0.25">
      <c r="A20" s="64">
        <v>7</v>
      </c>
      <c r="B20" s="65" t="s">
        <v>70</v>
      </c>
      <c r="C20" s="65" t="s">
        <v>72</v>
      </c>
      <c r="D20" s="67"/>
      <c r="E20" s="70"/>
      <c r="F20" s="50"/>
    </row>
    <row r="21" spans="1:6" ht="36" customHeight="1" x14ac:dyDescent="0.25">
      <c r="A21" s="64">
        <v>8</v>
      </c>
      <c r="B21" s="65" t="s">
        <v>124</v>
      </c>
      <c r="C21" s="65" t="s">
        <v>73</v>
      </c>
      <c r="D21" s="67"/>
      <c r="E21" s="70"/>
      <c r="F21" s="50"/>
    </row>
    <row r="22" spans="1:6" ht="52.8" x14ac:dyDescent="0.25">
      <c r="A22" s="64">
        <v>9</v>
      </c>
      <c r="B22" s="66" t="s">
        <v>125</v>
      </c>
      <c r="C22" s="65" t="s">
        <v>74</v>
      </c>
      <c r="D22" s="69"/>
      <c r="E22" s="68"/>
      <c r="F22" s="50"/>
    </row>
    <row r="23" spans="1:6" ht="26.4" x14ac:dyDescent="0.25">
      <c r="A23" s="64">
        <v>10</v>
      </c>
      <c r="B23" s="66" t="s">
        <v>125</v>
      </c>
      <c r="C23" s="65" t="s">
        <v>102</v>
      </c>
      <c r="D23" s="67"/>
      <c r="E23" s="70"/>
      <c r="F23" s="50"/>
    </row>
    <row r="24" spans="1:6" ht="66" x14ac:dyDescent="0.25">
      <c r="A24" s="64">
        <v>11</v>
      </c>
      <c r="B24" s="65" t="s">
        <v>75</v>
      </c>
      <c r="C24" s="65" t="s">
        <v>103</v>
      </c>
      <c r="D24" s="69"/>
      <c r="E24" s="68"/>
      <c r="F24" s="50"/>
    </row>
    <row r="25" spans="1:6" ht="68.400000000000006" customHeight="1" x14ac:dyDescent="0.25">
      <c r="A25" s="64">
        <v>12</v>
      </c>
      <c r="B25" s="97" t="s">
        <v>76</v>
      </c>
      <c r="C25" s="65" t="s">
        <v>104</v>
      </c>
      <c r="D25" s="69"/>
      <c r="E25" s="68"/>
      <c r="F25" s="50"/>
    </row>
    <row r="26" spans="1:6" ht="45" customHeight="1" thickBot="1" x14ac:dyDescent="0.3">
      <c r="A26" s="73">
        <v>13</v>
      </c>
      <c r="B26" s="203" t="s">
        <v>75</v>
      </c>
      <c r="C26" s="203" t="s">
        <v>105</v>
      </c>
      <c r="D26" s="204"/>
      <c r="E26" s="205"/>
      <c r="F26" s="50"/>
    </row>
    <row r="27" spans="1:6" x14ac:dyDescent="0.25">
      <c r="A27" s="50"/>
      <c r="B27" s="50"/>
      <c r="C27" s="50"/>
      <c r="D27" s="50"/>
      <c r="E27" s="50"/>
      <c r="F27" s="50"/>
    </row>
  </sheetData>
  <sheetProtection sheet="1" selectLockedCells="1"/>
  <mergeCells count="9">
    <mergeCell ref="A10:F11"/>
    <mergeCell ref="A1:C1"/>
    <mergeCell ref="A2:C2"/>
    <mergeCell ref="A9:C9"/>
    <mergeCell ref="A3:B3"/>
    <mergeCell ref="A4:B4"/>
    <mergeCell ref="A6:F6"/>
    <mergeCell ref="A7:F7"/>
    <mergeCell ref="E2:F2"/>
  </mergeCells>
  <pageMargins left="0.7" right="0.7" top="0.75" bottom="0.75" header="0.3" footer="0.3"/>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0CB-7C54-4AA8-B88F-9DD166374F9C}">
  <dimension ref="A1:F66"/>
  <sheetViews>
    <sheetView zoomScaleNormal="100" workbookViewId="0">
      <selection activeCell="C35" sqref="C35"/>
    </sheetView>
  </sheetViews>
  <sheetFormatPr defaultRowHeight="14.4" x14ac:dyDescent="0.3"/>
  <cols>
    <col min="1" max="1" width="5.6640625" bestFit="1" customWidth="1"/>
    <col min="2" max="2" width="28.44140625" customWidth="1"/>
    <col min="3" max="3" width="23.109375" bestFit="1" customWidth="1"/>
    <col min="4" max="4" width="19" bestFit="1" customWidth="1"/>
    <col min="5" max="5" width="20.5546875" bestFit="1" customWidth="1"/>
    <col min="6" max="6" width="29.88671875" customWidth="1"/>
  </cols>
  <sheetData>
    <row r="1" spans="1:6" x14ac:dyDescent="0.3">
      <c r="A1" s="129" t="s">
        <v>3</v>
      </c>
      <c r="B1" s="129"/>
      <c r="C1" s="129"/>
      <c r="D1" s="6"/>
      <c r="E1" s="10"/>
      <c r="F1" s="7"/>
    </row>
    <row r="2" spans="1:6" ht="15" thickBot="1" x14ac:dyDescent="0.35">
      <c r="A2" s="130" t="s">
        <v>4</v>
      </c>
      <c r="B2" s="130"/>
      <c r="C2" s="130"/>
      <c r="D2" s="10"/>
      <c r="E2" s="8" t="s">
        <v>23</v>
      </c>
      <c r="F2" s="42"/>
    </row>
    <row r="3" spans="1:6" x14ac:dyDescent="0.3">
      <c r="A3" s="129" t="s">
        <v>138</v>
      </c>
      <c r="B3" s="129"/>
      <c r="C3" s="6"/>
      <c r="D3" s="6"/>
      <c r="E3" s="212"/>
      <c r="F3" s="212"/>
    </row>
    <row r="4" spans="1:6" x14ac:dyDescent="0.3">
      <c r="A4" s="130" t="s">
        <v>77</v>
      </c>
      <c r="B4" s="130"/>
      <c r="C4" s="6"/>
      <c r="D4" s="6"/>
      <c r="E4" s="212"/>
      <c r="F4" s="212"/>
    </row>
    <row r="5" spans="1:6" x14ac:dyDescent="0.3">
      <c r="A5" s="83"/>
      <c r="B5" s="83"/>
      <c r="C5" s="6"/>
      <c r="D5" s="6"/>
      <c r="E5" s="212"/>
      <c r="F5" s="212"/>
    </row>
    <row r="6" spans="1:6" x14ac:dyDescent="0.3">
      <c r="A6" s="48" t="s">
        <v>24</v>
      </c>
      <c r="B6" s="48"/>
      <c r="C6" s="47"/>
      <c r="D6" s="47"/>
      <c r="E6" s="212"/>
      <c r="F6" s="212"/>
    </row>
    <row r="7" spans="1:6" ht="96" customHeight="1" thickBot="1" x14ac:dyDescent="0.35">
      <c r="A7" s="177" t="s">
        <v>106</v>
      </c>
      <c r="B7" s="178"/>
      <c r="C7" s="178"/>
      <c r="D7" s="178"/>
      <c r="E7" s="178"/>
      <c r="F7" s="178"/>
    </row>
    <row r="8" spans="1:6" ht="16.95" customHeight="1" thickBot="1" x14ac:dyDescent="0.35">
      <c r="A8" s="168" t="s">
        <v>135</v>
      </c>
      <c r="B8" s="169"/>
      <c r="C8" s="170"/>
      <c r="D8" s="234"/>
      <c r="E8" s="234"/>
      <c r="F8" s="219"/>
    </row>
    <row r="9" spans="1:6" x14ac:dyDescent="0.3">
      <c r="A9" s="28" t="s">
        <v>30</v>
      </c>
      <c r="B9" s="29" t="s">
        <v>10</v>
      </c>
      <c r="C9" s="30" t="s">
        <v>78</v>
      </c>
      <c r="D9" s="219"/>
      <c r="E9" s="219"/>
      <c r="F9" s="219"/>
    </row>
    <row r="10" spans="1:6" x14ac:dyDescent="0.3">
      <c r="A10" s="18">
        <v>1</v>
      </c>
      <c r="B10" s="88" t="s">
        <v>79</v>
      </c>
      <c r="C10" s="71"/>
      <c r="D10" s="219"/>
      <c r="E10" s="219"/>
      <c r="F10" s="219"/>
    </row>
    <row r="11" spans="1:6" x14ac:dyDescent="0.3">
      <c r="A11" s="18">
        <v>2</v>
      </c>
      <c r="B11" s="2" t="s">
        <v>80</v>
      </c>
      <c r="C11" s="71"/>
      <c r="D11" s="219"/>
      <c r="E11" s="219"/>
      <c r="F11" s="219"/>
    </row>
    <row r="12" spans="1:6" ht="15" thickBot="1" x14ac:dyDescent="0.35">
      <c r="A12" s="19">
        <v>3</v>
      </c>
      <c r="B12" s="20" t="s">
        <v>81</v>
      </c>
      <c r="C12" s="72"/>
      <c r="D12" s="219"/>
      <c r="E12" s="219"/>
      <c r="F12" s="219"/>
    </row>
    <row r="13" spans="1:6" ht="5.4" customHeight="1" x14ac:dyDescent="0.3">
      <c r="A13" s="236"/>
      <c r="B13" s="236"/>
      <c r="C13" s="236"/>
      <c r="D13" s="219"/>
      <c r="E13" s="219"/>
      <c r="F13" s="219"/>
    </row>
    <row r="14" spans="1:6" ht="15" thickBot="1" x14ac:dyDescent="0.35">
      <c r="A14" s="219"/>
      <c r="B14" s="219"/>
      <c r="C14" s="219"/>
      <c r="D14" s="219"/>
      <c r="E14" s="219"/>
      <c r="F14" s="219"/>
    </row>
    <row r="15" spans="1:6" ht="15" thickBot="1" x14ac:dyDescent="0.35">
      <c r="A15" s="168" t="s">
        <v>136</v>
      </c>
      <c r="B15" s="169"/>
      <c r="C15" s="170"/>
      <c r="D15" s="219"/>
      <c r="E15" s="219"/>
      <c r="F15" s="219"/>
    </row>
    <row r="16" spans="1:6" ht="26.4" customHeight="1" x14ac:dyDescent="0.3">
      <c r="A16" s="28" t="s">
        <v>30</v>
      </c>
      <c r="B16" s="29" t="s">
        <v>82</v>
      </c>
      <c r="C16" s="30" t="s">
        <v>83</v>
      </c>
      <c r="D16" s="219"/>
      <c r="E16" s="219"/>
      <c r="F16" s="219"/>
    </row>
    <row r="17" spans="1:6" x14ac:dyDescent="0.3">
      <c r="A17" s="18">
        <v>1</v>
      </c>
      <c r="B17" s="24" t="s">
        <v>126</v>
      </c>
      <c r="C17" s="71"/>
      <c r="D17" s="219"/>
      <c r="E17" s="219"/>
      <c r="F17" s="219"/>
    </row>
    <row r="18" spans="1:6" x14ac:dyDescent="0.3">
      <c r="A18" s="18">
        <v>2</v>
      </c>
      <c r="B18" s="24" t="s">
        <v>90</v>
      </c>
      <c r="C18" s="71"/>
      <c r="D18" s="219"/>
      <c r="E18" s="219"/>
      <c r="F18" s="219"/>
    </row>
    <row r="19" spans="1:6" x14ac:dyDescent="0.3">
      <c r="A19" s="18">
        <v>3</v>
      </c>
      <c r="B19" s="24" t="s">
        <v>91</v>
      </c>
      <c r="C19" s="71"/>
      <c r="D19" s="219"/>
      <c r="E19" s="219"/>
      <c r="F19" s="219"/>
    </row>
    <row r="20" spans="1:6" x14ac:dyDescent="0.3">
      <c r="A20" s="18">
        <v>4</v>
      </c>
      <c r="B20" s="24" t="s">
        <v>92</v>
      </c>
      <c r="C20" s="71"/>
      <c r="D20" s="219"/>
      <c r="E20" s="219"/>
      <c r="F20" s="219"/>
    </row>
    <row r="21" spans="1:6" x14ac:dyDescent="0.3">
      <c r="A21" s="18">
        <v>5</v>
      </c>
      <c r="B21" s="24" t="s">
        <v>93</v>
      </c>
      <c r="C21" s="71"/>
      <c r="D21" s="219"/>
      <c r="E21" s="219"/>
      <c r="F21" s="219"/>
    </row>
    <row r="22" spans="1:6" x14ac:dyDescent="0.3">
      <c r="A22" s="19">
        <v>6</v>
      </c>
      <c r="B22" s="21" t="s">
        <v>94</v>
      </c>
      <c r="C22" s="72"/>
      <c r="D22" s="219"/>
      <c r="E22" s="219"/>
      <c r="F22" s="219"/>
    </row>
    <row r="23" spans="1:6" ht="15" thickBot="1" x14ac:dyDescent="0.35">
      <c r="A23" s="219"/>
      <c r="B23" s="219"/>
      <c r="C23" s="219"/>
      <c r="D23" s="219"/>
      <c r="E23" s="219"/>
      <c r="F23" s="219"/>
    </row>
    <row r="24" spans="1:6" ht="15" thickBot="1" x14ac:dyDescent="0.35">
      <c r="A24" s="174" t="s">
        <v>162</v>
      </c>
      <c r="B24" s="175"/>
      <c r="C24" s="175"/>
      <c r="D24" s="176"/>
      <c r="E24" s="219"/>
      <c r="F24" s="219"/>
    </row>
    <row r="25" spans="1:6" x14ac:dyDescent="0.3">
      <c r="A25" s="28" t="s">
        <v>96</v>
      </c>
      <c r="B25" s="29" t="s">
        <v>82</v>
      </c>
      <c r="C25" s="30" t="s">
        <v>97</v>
      </c>
      <c r="D25" s="31" t="s">
        <v>98</v>
      </c>
      <c r="E25" s="219"/>
      <c r="F25" s="219"/>
    </row>
    <row r="26" spans="1:6" x14ac:dyDescent="0.3">
      <c r="A26" s="18">
        <v>1</v>
      </c>
      <c r="B26" s="2" t="s">
        <v>84</v>
      </c>
      <c r="C26" s="76"/>
      <c r="D26" s="74"/>
      <c r="E26" s="219"/>
      <c r="F26" s="219"/>
    </row>
    <row r="27" spans="1:6" x14ac:dyDescent="0.3">
      <c r="A27" s="18">
        <v>2</v>
      </c>
      <c r="B27" s="2" t="s">
        <v>85</v>
      </c>
      <c r="C27" s="76"/>
      <c r="D27" s="74"/>
      <c r="E27" s="219"/>
      <c r="F27" s="219"/>
    </row>
    <row r="28" spans="1:6" x14ac:dyDescent="0.3">
      <c r="A28" s="18">
        <v>3</v>
      </c>
      <c r="B28" s="2" t="s">
        <v>86</v>
      </c>
      <c r="C28" s="76"/>
      <c r="D28" s="74"/>
      <c r="E28" s="219"/>
      <c r="F28" s="219"/>
    </row>
    <row r="29" spans="1:6" x14ac:dyDescent="0.3">
      <c r="A29" s="18">
        <v>4</v>
      </c>
      <c r="B29" s="2" t="s">
        <v>87</v>
      </c>
      <c r="C29" s="71"/>
      <c r="D29" s="74"/>
      <c r="E29" s="219"/>
      <c r="F29" s="219"/>
    </row>
    <row r="30" spans="1:6" x14ac:dyDescent="0.3">
      <c r="A30" s="18">
        <v>5</v>
      </c>
      <c r="B30" s="2" t="s">
        <v>88</v>
      </c>
      <c r="C30" s="71"/>
      <c r="D30" s="74"/>
      <c r="E30" s="219"/>
      <c r="F30" s="219"/>
    </row>
    <row r="31" spans="1:6" x14ac:dyDescent="0.3">
      <c r="A31" s="18">
        <v>6</v>
      </c>
      <c r="B31" s="2" t="s">
        <v>89</v>
      </c>
      <c r="C31" s="71"/>
      <c r="D31" s="74"/>
      <c r="E31" s="219"/>
      <c r="F31" s="219"/>
    </row>
    <row r="32" spans="1:6" x14ac:dyDescent="0.3">
      <c r="A32" s="18">
        <v>7</v>
      </c>
      <c r="B32" s="2" t="s">
        <v>90</v>
      </c>
      <c r="C32" s="71"/>
      <c r="D32" s="74"/>
      <c r="E32" s="219"/>
      <c r="F32" s="219"/>
    </row>
    <row r="33" spans="1:6" x14ac:dyDescent="0.3">
      <c r="A33" s="18">
        <v>8</v>
      </c>
      <c r="B33" s="2" t="s">
        <v>91</v>
      </c>
      <c r="C33" s="71"/>
      <c r="D33" s="74"/>
      <c r="E33" s="219"/>
      <c r="F33" s="219"/>
    </row>
    <row r="34" spans="1:6" x14ac:dyDescent="0.3">
      <c r="A34" s="18">
        <v>9</v>
      </c>
      <c r="B34" s="2" t="s">
        <v>92</v>
      </c>
      <c r="C34" s="71"/>
      <c r="D34" s="74"/>
      <c r="E34" s="219"/>
      <c r="F34" s="219"/>
    </row>
    <row r="35" spans="1:6" x14ac:dyDescent="0.3">
      <c r="A35" s="18">
        <v>10</v>
      </c>
      <c r="B35" s="2" t="s">
        <v>93</v>
      </c>
      <c r="C35" s="71"/>
      <c r="D35" s="74"/>
      <c r="E35" s="219"/>
      <c r="F35" s="219"/>
    </row>
    <row r="36" spans="1:6" x14ac:dyDescent="0.3">
      <c r="A36" s="19">
        <v>11</v>
      </c>
      <c r="B36" s="20" t="s">
        <v>94</v>
      </c>
      <c r="C36" s="72"/>
      <c r="D36" s="75"/>
      <c r="E36" s="219"/>
      <c r="F36" s="219"/>
    </row>
    <row r="37" spans="1:6" ht="10.95" customHeight="1" thickBot="1" x14ac:dyDescent="0.35">
      <c r="A37" s="219"/>
      <c r="B37" s="219"/>
      <c r="C37" s="219"/>
      <c r="D37" s="219"/>
      <c r="E37" s="219"/>
      <c r="F37" s="219"/>
    </row>
    <row r="38" spans="1:6" ht="15" thickBot="1" x14ac:dyDescent="0.35">
      <c r="A38" s="171" t="s">
        <v>163</v>
      </c>
      <c r="B38" s="172"/>
      <c r="C38" s="172"/>
      <c r="D38" s="173"/>
      <c r="E38" s="219"/>
      <c r="F38" s="219"/>
    </row>
    <row r="39" spans="1:6" x14ac:dyDescent="0.3">
      <c r="A39" s="25" t="s">
        <v>30</v>
      </c>
      <c r="B39" s="26" t="s">
        <v>10</v>
      </c>
      <c r="C39" s="26" t="s">
        <v>59</v>
      </c>
      <c r="D39" s="38" t="s">
        <v>95</v>
      </c>
      <c r="E39" s="219"/>
      <c r="F39" s="219"/>
    </row>
    <row r="40" spans="1:6" x14ac:dyDescent="0.3">
      <c r="A40" s="22">
        <v>1</v>
      </c>
      <c r="B40" s="17"/>
      <c r="C40" s="101"/>
      <c r="D40" s="39"/>
      <c r="E40" s="219"/>
      <c r="F40" s="219"/>
    </row>
    <row r="41" spans="1:6" x14ac:dyDescent="0.3">
      <c r="A41" s="22">
        <v>2</v>
      </c>
      <c r="B41" s="17"/>
      <c r="C41" s="101"/>
      <c r="D41" s="39"/>
      <c r="E41" s="219"/>
      <c r="F41" s="219"/>
    </row>
    <row r="42" spans="1:6" x14ac:dyDescent="0.3">
      <c r="A42" s="22">
        <v>3</v>
      </c>
      <c r="B42" s="17"/>
      <c r="C42" s="101"/>
      <c r="D42" s="39"/>
      <c r="E42" s="219"/>
      <c r="F42" s="219"/>
    </row>
    <row r="43" spans="1:6" x14ac:dyDescent="0.3">
      <c r="A43" s="22">
        <v>4</v>
      </c>
      <c r="B43" s="17"/>
      <c r="C43" s="101"/>
      <c r="D43" s="39"/>
      <c r="E43" s="219"/>
      <c r="F43" s="219"/>
    </row>
    <row r="44" spans="1:6" x14ac:dyDescent="0.3">
      <c r="A44" s="23">
        <v>5</v>
      </c>
      <c r="B44" s="16"/>
      <c r="C44" s="102"/>
      <c r="D44" s="37"/>
      <c r="E44" s="219"/>
      <c r="F44" s="219"/>
    </row>
    <row r="45" spans="1:6" x14ac:dyDescent="0.3">
      <c r="A45" s="23">
        <v>6</v>
      </c>
      <c r="B45" s="16"/>
      <c r="C45" s="102"/>
      <c r="D45" s="37"/>
      <c r="E45" s="219"/>
      <c r="F45" s="219"/>
    </row>
    <row r="46" spans="1:6" x14ac:dyDescent="0.3">
      <c r="A46" s="23">
        <v>7</v>
      </c>
      <c r="B46" s="16"/>
      <c r="C46" s="102"/>
      <c r="D46" s="37"/>
      <c r="E46" s="219"/>
      <c r="F46" s="219"/>
    </row>
    <row r="47" spans="1:6" x14ac:dyDescent="0.3">
      <c r="A47" s="23">
        <v>8</v>
      </c>
      <c r="B47" s="16"/>
      <c r="C47" s="102"/>
      <c r="D47" s="37"/>
      <c r="E47" s="219"/>
      <c r="F47" s="219"/>
    </row>
    <row r="48" spans="1:6" x14ac:dyDescent="0.3">
      <c r="A48" s="23">
        <v>9</v>
      </c>
      <c r="B48" s="45"/>
      <c r="C48" s="103"/>
      <c r="D48" s="43"/>
      <c r="E48" s="219"/>
      <c r="F48" s="219"/>
    </row>
    <row r="49" spans="1:6" x14ac:dyDescent="0.3">
      <c r="A49" s="23">
        <v>10</v>
      </c>
      <c r="B49" s="45"/>
      <c r="C49" s="103"/>
      <c r="D49" s="43"/>
      <c r="E49" s="219"/>
      <c r="F49" s="219"/>
    </row>
    <row r="50" spans="1:6" x14ac:dyDescent="0.3">
      <c r="A50" s="23">
        <v>11</v>
      </c>
      <c r="B50" s="45"/>
      <c r="C50" s="103"/>
      <c r="D50" s="43"/>
      <c r="E50" s="219"/>
      <c r="F50" s="219"/>
    </row>
    <row r="51" spans="1:6" x14ac:dyDescent="0.3">
      <c r="A51" s="23">
        <v>12</v>
      </c>
      <c r="B51" s="45"/>
      <c r="C51" s="103"/>
      <c r="D51" s="43"/>
      <c r="E51" s="219"/>
      <c r="F51" s="219"/>
    </row>
    <row r="52" spans="1:6" x14ac:dyDescent="0.3">
      <c r="A52" s="23">
        <v>13</v>
      </c>
      <c r="B52" s="45"/>
      <c r="C52" s="103"/>
      <c r="D52" s="43"/>
      <c r="E52" s="219"/>
      <c r="F52" s="219"/>
    </row>
    <row r="53" spans="1:6" x14ac:dyDescent="0.3">
      <c r="A53" s="23">
        <v>14</v>
      </c>
      <c r="B53" s="45"/>
      <c r="C53" s="103"/>
      <c r="D53" s="43"/>
      <c r="E53" s="219"/>
      <c r="F53" s="219"/>
    </row>
    <row r="54" spans="1:6" x14ac:dyDescent="0.3">
      <c r="A54" s="59">
        <v>15</v>
      </c>
      <c r="B54" s="60"/>
      <c r="C54" s="104"/>
      <c r="D54" s="61"/>
      <c r="E54" s="219"/>
      <c r="F54" s="219"/>
    </row>
    <row r="55" spans="1:6" x14ac:dyDescent="0.3">
      <c r="A55" s="23">
        <v>17</v>
      </c>
      <c r="B55" s="62"/>
      <c r="C55" s="104"/>
      <c r="D55" s="61"/>
      <c r="E55" s="219"/>
      <c r="F55" s="219"/>
    </row>
    <row r="56" spans="1:6" x14ac:dyDescent="0.3">
      <c r="A56" s="23">
        <v>18</v>
      </c>
      <c r="B56" s="62"/>
      <c r="C56" s="104"/>
      <c r="D56" s="61"/>
      <c r="E56" s="219"/>
      <c r="F56" s="219"/>
    </row>
    <row r="57" spans="1:6" x14ac:dyDescent="0.3">
      <c r="A57" s="23">
        <v>19</v>
      </c>
      <c r="B57" s="62"/>
      <c r="C57" s="104"/>
      <c r="D57" s="61"/>
      <c r="E57" s="219"/>
      <c r="F57" s="219"/>
    </row>
    <row r="58" spans="1:6" ht="15" thickBot="1" x14ac:dyDescent="0.35">
      <c r="A58" s="27">
        <v>20</v>
      </c>
      <c r="B58" s="63"/>
      <c r="C58" s="105"/>
      <c r="D58" s="44"/>
      <c r="E58" s="219"/>
      <c r="F58" s="219"/>
    </row>
    <row r="59" spans="1:6" x14ac:dyDescent="0.3">
      <c r="A59" s="235"/>
      <c r="B59" s="235"/>
      <c r="C59" s="235"/>
      <c r="D59" s="235"/>
      <c r="E59" s="219"/>
    </row>
    <row r="60" spans="1:6" x14ac:dyDescent="0.3">
      <c r="A60" s="58"/>
      <c r="B60" s="58"/>
      <c r="C60" s="58"/>
      <c r="D60" s="58"/>
    </row>
    <row r="61" spans="1:6" x14ac:dyDescent="0.3">
      <c r="A61" s="58"/>
      <c r="B61" s="58"/>
      <c r="C61" s="58"/>
      <c r="D61" s="58"/>
    </row>
    <row r="62" spans="1:6" x14ac:dyDescent="0.3">
      <c r="A62" s="58"/>
      <c r="B62" s="58"/>
      <c r="C62" s="58"/>
      <c r="D62" s="58"/>
    </row>
    <row r="63" spans="1:6" x14ac:dyDescent="0.3">
      <c r="A63" s="58"/>
      <c r="B63" s="58"/>
      <c r="C63" s="58"/>
      <c r="D63" s="58"/>
    </row>
    <row r="64" spans="1:6" x14ac:dyDescent="0.3">
      <c r="A64" s="58"/>
      <c r="B64" s="58"/>
      <c r="C64" s="58"/>
      <c r="D64" s="58"/>
    </row>
    <row r="65" spans="1:4" x14ac:dyDescent="0.3">
      <c r="A65" s="58"/>
      <c r="B65" s="58"/>
      <c r="C65" s="58"/>
      <c r="D65" s="58"/>
    </row>
    <row r="66" spans="1:4" x14ac:dyDescent="0.3">
      <c r="A66" s="58"/>
      <c r="B66" s="58"/>
      <c r="C66" s="58"/>
      <c r="D66" s="58"/>
    </row>
  </sheetData>
  <sheetProtection sheet="1" selectLockedCells="1"/>
  <mergeCells count="10">
    <mergeCell ref="A15:C15"/>
    <mergeCell ref="A38:D38"/>
    <mergeCell ref="A24:D24"/>
    <mergeCell ref="A7:F7"/>
    <mergeCell ref="A13:C13"/>
    <mergeCell ref="A1:C1"/>
    <mergeCell ref="A2:C2"/>
    <mergeCell ref="A3:B3"/>
    <mergeCell ref="A4:B4"/>
    <mergeCell ref="A8:C8"/>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Mary Franklin</DisplayName>
        <AccountId>209</AccountId>
        <AccountType/>
      </UserInfo>
      <UserInfo>
        <DisplayName>Larry Crutchfield</DisplayName>
        <AccountId>828</AccountId>
        <AccountType/>
      </UserInfo>
      <UserInfo>
        <DisplayName>Sarah Cunningham</DisplayName>
        <AccountId>382</AccountId>
        <AccountType/>
      </UserInfo>
      <UserInfo>
        <DisplayName>Daisy Reyes</DisplayName>
        <AccountId>1051</AccountId>
        <AccountType/>
      </UserInfo>
      <UserInfo>
        <DisplayName>Ruthie Brown</DisplayName>
        <AccountId>393</AccountId>
        <AccountType/>
      </UserInfo>
    </SharedWithUsers>
  </documentManagement>
</p:properties>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7086F714-DA9F-4E4D-BDC1-0BCB90254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CBF1E-51A7-4B2C-9BBB-5DB03BF03F12}">
  <ds:schemaRefs>
    <ds:schemaRef ds:uri="http://purl.org/dc/terms/"/>
    <ds:schemaRef ds:uri="http://schemas.microsoft.com/office/2006/metadata/properties"/>
    <ds:schemaRef ds:uri="http://schemas.microsoft.com/office/infopath/2007/PartnerControls"/>
    <ds:schemaRef ds:uri="00da0e42-750c-4da4-b152-0f559003b141"/>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34354bcd-9f19-49ff-be41-0a8edec883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 Title</vt:lpstr>
      <vt:lpstr>2. Introduction</vt:lpstr>
      <vt:lpstr>3. Cost Proposal Summary</vt:lpstr>
      <vt:lpstr>4. DDI</vt:lpstr>
      <vt:lpstr>5. M&amp;O</vt:lpstr>
      <vt:lpstr>6. Services Rate Card</vt:lpstr>
      <vt:lpstr>7. Card Features Rate Card</vt:lpstr>
      <vt:lpstr>'2. Introduction'!Print_Area</vt:lpstr>
      <vt:lpstr>'3. Cost Proposal Summary'!Print_Area</vt:lpstr>
      <vt:lpstr>'4. DDI'!Print_Area</vt:lpstr>
      <vt:lpstr>'5. M&amp;O'!Print_Area</vt:lpstr>
      <vt:lpstr>'6. Services Rate Card'!Print_Area</vt:lpstr>
      <vt:lpstr>'7. Card Features Rate Card'!Print_Area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2025-06-20T20:39:03Z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